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0"/>
  </bookViews>
  <sheets>
    <sheet name="BİLANÇO" sheetId="1" r:id="rId1"/>
  </sheets>
  <externalReferences>
    <externalReference r:id="rId4"/>
  </externalReferences>
  <definedNames>
    <definedName name="_xlnm.Print_Area" localSheetId="0">'BİLANÇO'!$A$1:$C$738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mustafa.hamamcioglu:
</t>
        </r>
        <r>
          <rPr>
            <b/>
            <sz val="8"/>
            <color indexed="10"/>
            <rFont val="Tahoma"/>
            <family val="2"/>
          </rPr>
          <t>LÜTFEN ŞİRKET KODUNU GİRİNİZ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<sst xmlns="http://schemas.openxmlformats.org/spreadsheetml/2006/main" count="740" uniqueCount="433">
  <si>
    <t>LÜTFEN DİPNOTLARI ve AÇIKLAMALARI OKUYUNUZ</t>
  </si>
  <si>
    <t>Tablo Adı</t>
  </si>
  <si>
    <t>BİLANÇO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</si>
  <si>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</si>
  <si>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</si>
  <si>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</si>
  <si>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</si>
  <si>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</si>
  <si>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</si>
  <si>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</si>
  <si>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</si>
  <si>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Adı</t>
  </si>
  <si>
    <t>Cari Varlıklar</t>
  </si>
  <si>
    <t>Nakit Ve Nakit Benzeri Varlıklar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</si>
  <si>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</si>
  <si>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</si>
  <si>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</si>
  <si>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</si>
  <si>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</si>
  <si>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</si>
  <si>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</si>
  <si>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</si>
  <si>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</si>
  <si>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</si>
  <si>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Diğer Nakit Ve Nakit Benzeri Varlıklar</t>
  </si>
  <si>
    <t>Finansal Varlıklar İle Riski Sigortalılarına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</si>
  <si>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</si>
  <si>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</si>
  <si>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</si>
  <si>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</si>
  <si>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</si>
  <si>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</si>
  <si>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</si>
  <si>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</si>
  <si>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</si>
  <si>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</si>
  <si>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</si>
  <si>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</si>
  <si>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</si>
  <si>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</si>
  <si>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</si>
  <si>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</si>
  <si>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</si>
  <si>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</si>
  <si>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</si>
  <si>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</si>
  <si>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</si>
  <si>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</si>
  <si>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</si>
  <si>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</si>
  <si>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</si>
  <si>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>Vadeye Kadar Elde Tutulacak Finansal Varlıklar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</si>
  <si>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</si>
  <si>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</si>
  <si>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</si>
  <si>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</si>
  <si>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</si>
  <si>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</si>
  <si>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</si>
  <si>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</si>
  <si>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</si>
  <si>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</si>
  <si>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</si>
  <si>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</si>
  <si>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</si>
  <si>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</si>
  <si>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</si>
  <si>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</si>
  <si>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</si>
  <si>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</si>
  <si>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</si>
  <si>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</si>
  <si>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</si>
  <si>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</si>
  <si>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</si>
  <si>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</si>
  <si>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</si>
  <si>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</si>
  <si>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</si>
  <si>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</si>
  <si>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</si>
  <si>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</si>
  <si>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</si>
  <si>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</si>
  <si>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</si>
  <si>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</si>
  <si>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</si>
  <si>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</si>
  <si>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</si>
  <si>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</si>
  <si>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</si>
  <si>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</si>
  <si>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</si>
  <si>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</si>
  <si>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</si>
  <si>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</si>
  <si>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</si>
  <si>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</si>
  <si>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</si>
  <si>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</si>
  <si>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</si>
  <si>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</si>
  <si>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</si>
  <si>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Alacak Senedi Reeskontu(-)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</si>
  <si>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</si>
  <si>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</si>
  <si>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</si>
  <si>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</si>
  <si>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Prim Alacak Karşılığı (-)</t>
  </si>
  <si>
    <t>Diğer Karşılıklar (-)</t>
  </si>
  <si>
    <t>Aracılardan Alacaklar Karşılığı (-)</t>
  </si>
  <si>
    <t>Acentelerden Alacaklar Karşılığı (-)</t>
  </si>
  <si>
    <t>Diğer Aracılardan Alacaklar Karşılığı (-)</t>
  </si>
  <si>
    <t>Diğer Alacak Karşılığı (-)</t>
  </si>
  <si>
    <t>Sigorta Şirketlerinden Alacaklar Karşılığı (-)</t>
  </si>
  <si>
    <t>Reasürans Şirketlerinden Alacaklar Karşılığı (-)</t>
  </si>
  <si>
    <t>Diğer Alacaklar Karşılığı(-)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</si>
  <si>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</si>
  <si>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</si>
  <si>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</si>
  <si>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</si>
  <si>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</si>
  <si>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</si>
  <si>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</si>
  <si>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</si>
  <si>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Sigortalılara Krediler (İkrazlar) Karşılığı (-)</t>
  </si>
  <si>
    <t xml:space="preserve"> 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</si>
  <si>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</si>
  <si>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</si>
  <si>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</si>
  <si>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</si>
  <si>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</si>
  <si>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</si>
  <si>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</si>
  <si>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</si>
  <si>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</si>
  <si>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</si>
  <si>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</si>
  <si>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</si>
  <si>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</si>
  <si>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</si>
  <si>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</si>
  <si>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</si>
  <si>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</si>
  <si>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</si>
  <si>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</si>
  <si>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</si>
  <si>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</si>
  <si>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</si>
  <si>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</si>
  <si>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</si>
  <si>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</si>
  <si>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</si>
  <si>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</si>
  <si>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</si>
  <si>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</si>
  <si>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</si>
  <si>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</si>
  <si>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</si>
  <si>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>Doğal Afet Sigortaları Kurumu (Dask) Cari Hesabı (+/-)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</si>
  <si>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</si>
  <si>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</si>
  <si>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</si>
  <si>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</si>
  <si>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</si>
  <si>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</si>
  <si>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</si>
  <si>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</si>
  <si>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</si>
  <si>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</si>
  <si>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</si>
  <si>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</si>
  <si>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</si>
  <si>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</si>
  <si>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</si>
  <si>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</si>
  <si>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</si>
  <si>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</si>
  <si>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</si>
  <si>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</si>
  <si>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</si>
  <si>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Emeklilik Faaliyetlerinden Alacaklar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</si>
  <si>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</si>
  <si>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</si>
  <si>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</si>
  <si>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</si>
  <si>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</si>
  <si>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</si>
  <si>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</si>
  <si>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</si>
  <si>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</si>
  <si>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</si>
  <si>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</si>
  <si>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</si>
  <si>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</si>
  <si>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</si>
  <si>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</si>
  <si>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</si>
  <si>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</si>
  <si>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</si>
  <si>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</si>
  <si>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</si>
  <si>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</si>
  <si>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</si>
  <si>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</si>
  <si>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</si>
  <si>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</si>
  <si>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</si>
  <si>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</si>
  <si>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</si>
  <si>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</si>
  <si>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</si>
  <si>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</si>
  <si>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</si>
  <si>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</si>
  <si>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</si>
  <si>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</si>
  <si>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</si>
  <si>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</si>
  <si>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</si>
  <si>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</si>
  <si>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</si>
  <si>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</si>
  <si>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</si>
  <si>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</si>
  <si>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</si>
  <si>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</si>
  <si>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</si>
  <si>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</si>
  <si>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</si>
  <si>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</si>
  <si>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</si>
  <si>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</si>
  <si>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</si>
  <si>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</si>
  <si>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</si>
  <si>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</si>
  <si>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</si>
  <si>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</si>
  <si>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</si>
  <si>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</si>
  <si>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</si>
  <si>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</si>
  <si>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</si>
  <si>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</si>
  <si>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</si>
  <si>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</si>
  <si>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</si>
  <si>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</si>
  <si>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</si>
  <si>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</si>
  <si>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</si>
  <si>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</si>
  <si>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</si>
  <si>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</si>
  <si>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</si>
  <si>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</si>
  <si>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</si>
  <si>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</si>
  <si>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</si>
  <si>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</si>
  <si>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</si>
  <si>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</si>
  <si>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</si>
  <si>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</si>
  <si>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</si>
  <si>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</si>
  <si>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</si>
  <si>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</si>
  <si>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</si>
  <si>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</si>
  <si>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</si>
  <si>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</si>
  <si>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</si>
  <si>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</si>
  <si>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</si>
  <si>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</si>
  <si>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</si>
  <si>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</si>
  <si>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</si>
  <si>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</si>
  <si>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</si>
  <si>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</si>
  <si>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</si>
  <si>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</si>
  <si>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</si>
  <si>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</si>
  <si>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</si>
  <si>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</si>
  <si>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</si>
  <si>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</si>
  <si>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</si>
  <si>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</si>
  <si>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</si>
  <si>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</si>
  <si>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</si>
  <si>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</si>
  <si>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</si>
  <si>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</si>
  <si>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</si>
  <si>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</si>
  <si>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</si>
  <si>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</si>
  <si>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</si>
  <si>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</si>
  <si>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</si>
  <si>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</si>
  <si>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</si>
  <si>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</si>
  <si>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</si>
  <si>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</si>
  <si>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</si>
  <si>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Diğer Çeşitli Borçlar</t>
  </si>
  <si>
    <t>Satıcılara Borçlar</t>
  </si>
  <si>
    <t>Zorunlu Deprem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</si>
  <si>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</si>
  <si>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</si>
  <si>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</si>
  <si>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</si>
  <si>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</si>
  <si>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</si>
  <si>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</si>
  <si>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</si>
  <si>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Hayat Matematik Karşılığı - Net </t>
  </si>
  <si>
    <t xml:space="preserve">Hayat Matematik Karşılığı - Brüt </t>
  </si>
  <si>
    <t>Hayat Matematik Karşılığı - Reasürör Payı (-)</t>
  </si>
  <si>
    <t xml:space="preserve">Muallak Hasar Ve Tazminat Karşılığı - Net </t>
  </si>
  <si>
    <t xml:space="preserve">Muallak Hasar Ve Tazminat Karşılığı - Brüt </t>
  </si>
  <si>
    <t xml:space="preserve">Tahakkuk Eden </t>
  </si>
  <si>
    <t>Raporlanmayan</t>
  </si>
  <si>
    <t xml:space="preserve">Gider Payı </t>
  </si>
  <si>
    <t>Muallak Hasar Ve Tazminat Karşılığı - Reasürör Payı (-)</t>
  </si>
  <si>
    <t>Tahakkuk Eden (-)</t>
  </si>
  <si>
    <t>Raporlanmayan (-)</t>
  </si>
  <si>
    <t>Gider Payı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</si>
  <si>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</si>
  <si>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</si>
  <si>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</si>
  <si>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Yatırım Riski Hayat Sigortası Poliçe Sahiplerine Ait Poliçeler İçin Ayrılan Karşılık - Net</t>
  </si>
  <si>
    <t xml:space="preserve">Yat. Riski Hayat Sig. Poliçe Sahiplerine Ait Poliçeler İçin Ayrılan Kar. - Brüt </t>
  </si>
  <si>
    <t>Yat. Riski Hayat Sig. Poliçe Sah. Ait Pol. İçin Ayrılan Kar.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</si>
  <si>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</si>
  <si>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</si>
  <si>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</si>
  <si>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</si>
  <si>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</si>
  <si>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</si>
  <si>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</si>
  <si>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</si>
  <si>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</si>
  <si>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</si>
  <si>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</si>
  <si>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</si>
  <si>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</si>
  <si>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</si>
  <si>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</si>
  <si>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</si>
  <si>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</si>
  <si>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</si>
  <si>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</si>
  <si>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</si>
  <si>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</si>
  <si>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</si>
  <si>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 ve Gider Tahakkukları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</si>
  <si>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</si>
  <si>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</si>
  <si>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</si>
  <si>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</si>
  <si>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</si>
  <si>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</si>
  <si>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</si>
  <si>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</si>
  <si>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</si>
  <si>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</si>
  <si>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</si>
  <si>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</si>
  <si>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</si>
  <si>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</si>
  <si>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</si>
  <si>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</si>
  <si>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</si>
  <si>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</si>
  <si>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 xml:space="preserve"> Diğer Çeşitli Borçlar Reeskontu (-)</t>
  </si>
  <si>
    <t>Yat. Riski Hayat Sig. Poliçe Sahiplerine Ait Poliçeler İçin Ayrılan Kar. - Net</t>
  </si>
  <si>
    <t>Yat. Riski Hayat Sig. Pol. Sahip. Ait Pol. İçin Ayrılan Kar. - Reasürör Payı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</si>
  <si>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</si>
  <si>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</si>
  <si>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</si>
  <si>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</si>
  <si>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</si>
  <si>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</si>
  <si>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</si>
  <si>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</si>
  <si>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 ve Gider Tahakkukları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</si>
  <si>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</si>
  <si>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</si>
  <si>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</si>
  <si>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</si>
  <si>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</si>
  <si>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</si>
  <si>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</si>
  <si>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</si>
  <si>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</si>
  <si>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</si>
  <si>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</si>
  <si>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</si>
  <si>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</si>
  <si>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</si>
  <si>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</si>
  <si>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</si>
  <si>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</si>
  <si>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</si>
  <si>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</si>
  <si>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</si>
  <si>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</si>
  <si>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</si>
  <si>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</si>
  <si>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</si>
  <si>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</si>
  <si>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</si>
  <si>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</si>
  <si>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</si>
  <si>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</si>
  <si>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</si>
  <si>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</si>
  <si>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AKTİF TOPLAMI</t>
  </si>
  <si>
    <t>PASİF TOPLAMI</t>
  </si>
  <si>
    <t>AKTİF-PASİF FARKI</t>
  </si>
  <si>
    <t>TL</t>
  </si>
  <si>
    <t>Q2</t>
  </si>
  <si>
    <t>"30.07.2010"</t>
  </si>
  <si>
    <t>"13.08.2010"</t>
  </si>
  <si>
    <t>AXA HAYAT VE EMEKLİLİK ŞİRKETİ A.Ş.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</si>
</sst>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3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33" borderId="10" xfId="48" applyNumberFormat="1" applyFont="1" applyFill="1" applyBorder="1">
      <alignment/>
      <protection/>
    </xf>
    <xf numFmtId="1" fontId="1" fillId="34" borderId="11" xfId="48" applyNumberFormat="1" applyFont="1" applyFill="1" applyBorder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1" fontId="0" fillId="33" borderId="0" xfId="48" applyNumberFormat="1" applyFont="1" applyFill="1" applyBorder="1">
      <alignment/>
      <protection/>
    </xf>
    <xf numFmtId="1" fontId="1" fillId="34" borderId="12" xfId="48" applyNumberFormat="1" applyFont="1" applyFill="1" applyBorder="1" applyAlignment="1">
      <alignment vertical="center" wrapText="1"/>
      <protection/>
    </xf>
    <xf numFmtId="1" fontId="1" fillId="34" borderId="12" xfId="48" applyNumberFormat="1" applyFont="1" applyFill="1" applyBorder="1" applyAlignment="1">
      <alignment horizontal="center" vertical="center" wrapText="1"/>
      <protection/>
    </xf>
    <xf numFmtId="0" fontId="0" fillId="33" borderId="0" xfId="48" applyFont="1" applyFill="1" applyBorder="1" applyAlignment="1">
      <alignment wrapText="1"/>
      <protection/>
    </xf>
    <xf numFmtId="1" fontId="1" fillId="34" borderId="13" xfId="48" applyNumberFormat="1" applyFont="1" applyFill="1" applyBorder="1" applyAlignment="1">
      <alignment vertical="center" wrapText="1"/>
      <protection/>
    </xf>
    <xf numFmtId="0" fontId="2" fillId="35" borderId="12" xfId="48" applyFont="1" applyFill="1" applyBorder="1" applyAlignment="1" applyProtection="1">
      <alignment horizontal="center" wrapText="1"/>
      <protection locked="0"/>
    </xf>
    <xf numFmtId="1" fontId="1" fillId="34" borderId="12" xfId="48" applyNumberFormat="1" applyFont="1" applyFill="1" applyBorder="1" applyAlignment="1" applyProtection="1">
      <alignment horizontal="center" vertical="center" wrapText="1"/>
      <protection/>
    </xf>
    <xf numFmtId="180" fontId="1" fillId="34" borderId="12" xfId="48" applyNumberFormat="1" applyFont="1" applyFill="1" applyBorder="1" applyAlignment="1" applyProtection="1">
      <alignment horizontal="center" vertical="center" wrapText="1"/>
      <protection/>
    </xf>
    <xf numFmtId="1" fontId="1" fillId="34" borderId="12" xfId="48" applyNumberFormat="1" applyFont="1" applyFill="1" applyBorder="1" applyAlignment="1" applyProtection="1">
      <alignment vertical="center" wrapText="1"/>
      <protection/>
    </xf>
    <xf numFmtId="1" fontId="1" fillId="34" borderId="12" xfId="48" applyNumberFormat="1" applyFont="1" applyFill="1" applyBorder="1" applyAlignment="1" applyProtection="1">
      <alignment horizontal="center" vertical="center" wrapText="1"/>
      <protection/>
    </xf>
    <xf numFmtId="0" fontId="0" fillId="33" borderId="0" xfId="48" applyFont="1" applyFill="1" applyBorder="1" applyAlignment="1" applyProtection="1">
      <alignment/>
      <protection/>
    </xf>
    <xf numFmtId="1" fontId="1" fillId="34" borderId="14" xfId="48" applyNumberFormat="1" applyFont="1" applyFill="1" applyBorder="1" applyAlignment="1">
      <alignment horizontal="center" vertical="center" wrapText="1"/>
      <protection/>
    </xf>
    <xf numFmtId="0" fontId="1" fillId="34" borderId="15" xfId="48" applyFont="1" applyFill="1" applyBorder="1" applyAlignment="1">
      <alignment horizontal="center" vertical="center" wrapText="1"/>
      <protection/>
    </xf>
    <xf numFmtId="4" fontId="1" fillId="34" borderId="16" xfId="48" applyNumberFormat="1" applyFont="1" applyFill="1" applyBorder="1" applyAlignment="1">
      <alignment horizontal="center" vertical="center" wrapText="1"/>
      <protection/>
    </xf>
    <xf numFmtId="1" fontId="1" fillId="36" borderId="17" xfId="48" applyNumberFormat="1" applyFont="1" applyFill="1" applyBorder="1" applyAlignment="1">
      <alignment horizontal="left"/>
      <protection/>
    </xf>
    <xf numFmtId="0" fontId="1" fillId="36" borderId="17" xfId="48" applyFont="1" applyFill="1" applyBorder="1" applyAlignment="1">
      <alignment horizontal="left"/>
      <protection/>
    </xf>
    <xf numFmtId="4" fontId="1" fillId="36" borderId="12" xfId="48" applyNumberFormat="1" applyFont="1" applyFill="1" applyBorder="1" applyAlignment="1" applyProtection="1">
      <alignment horizontal="right"/>
      <protection/>
    </xf>
    <xf numFmtId="1" fontId="3" fillId="36" borderId="12" xfId="48" applyNumberFormat="1" applyFont="1" applyFill="1" applyBorder="1" applyAlignment="1">
      <alignment horizontal="left"/>
      <protection/>
    </xf>
    <xf numFmtId="0" fontId="3" fillId="36" borderId="12" xfId="48" applyFont="1" applyFill="1" applyBorder="1">
      <alignment/>
      <protection/>
    </xf>
    <xf numFmtId="4" fontId="1" fillId="36" borderId="12" xfId="48" applyNumberFormat="1" applyFont="1" applyFill="1" applyBorder="1" applyAlignment="1">
      <alignment horizontal="right"/>
      <protection/>
    </xf>
    <xf numFmtId="1" fontId="4" fillId="36" borderId="12" xfId="48" applyNumberFormat="1" applyFont="1" applyFill="1" applyBorder="1" applyAlignment="1">
      <alignment horizontal="left"/>
      <protection/>
    </xf>
    <xf numFmtId="0" fontId="4" fillId="36" borderId="12" xfId="48" applyFont="1" applyFill="1" applyBorder="1" applyAlignment="1">
      <alignment/>
      <protection/>
    </xf>
    <xf numFmtId="4" fontId="1" fillId="35" borderId="12" xfId="48" applyNumberFormat="1" applyFont="1" applyFill="1" applyBorder="1" applyAlignment="1" applyProtection="1">
      <alignment horizontal="right"/>
      <protection locked="0"/>
    </xf>
    <xf numFmtId="1" fontId="5" fillId="36" borderId="12" xfId="48" applyNumberFormat="1" applyFont="1" applyFill="1" applyBorder="1" applyAlignment="1">
      <alignment horizontal="left"/>
      <protection/>
    </xf>
    <xf numFmtId="0" fontId="6" fillId="36" borderId="12" xfId="48" applyNumberFormat="1" applyFont="1" applyFill="1" applyBorder="1" applyAlignment="1">
      <alignment horizontal="left"/>
      <protection/>
    </xf>
    <xf numFmtId="0" fontId="3" fillId="36" borderId="12" xfId="48" applyFont="1" applyFill="1" applyBorder="1" applyAlignment="1">
      <alignment/>
      <protection/>
    </xf>
    <xf numFmtId="0" fontId="5" fillId="36" borderId="12" xfId="48" applyFont="1" applyFill="1" applyBorder="1" applyAlignment="1">
      <alignment/>
      <protection/>
    </xf>
    <xf numFmtId="1" fontId="6" fillId="36" borderId="12" xfId="48" applyNumberFormat="1" applyFont="1" applyFill="1" applyBorder="1" applyAlignment="1">
      <alignment horizontal="left"/>
      <protection/>
    </xf>
    <xf numFmtId="0" fontId="6" fillId="36" borderId="12" xfId="48" applyFont="1" applyFill="1" applyBorder="1" applyAlignment="1">
      <alignment/>
      <protection/>
    </xf>
    <xf numFmtId="0" fontId="7" fillId="36" borderId="12" xfId="48" applyFont="1" applyFill="1" applyBorder="1" applyAlignment="1">
      <alignment horizontal="left"/>
      <protection/>
    </xf>
    <xf numFmtId="0" fontId="3" fillId="36" borderId="12" xfId="48" applyFont="1" applyFill="1" applyBorder="1" applyAlignment="1">
      <alignment horizontal="left"/>
      <protection/>
    </xf>
    <xf numFmtId="1" fontId="8" fillId="36" borderId="12" xfId="48" applyNumberFormat="1" applyFont="1" applyFill="1" applyBorder="1" applyAlignment="1">
      <alignment horizontal="left"/>
      <protection/>
    </xf>
    <xf numFmtId="0" fontId="8" fillId="36" borderId="12" xfId="48" applyFont="1" applyFill="1" applyBorder="1" applyAlignment="1">
      <alignment/>
      <protection/>
    </xf>
    <xf numFmtId="1" fontId="0" fillId="36" borderId="12" xfId="48" applyNumberFormat="1" applyFont="1" applyFill="1" applyBorder="1">
      <alignment/>
      <protection/>
    </xf>
    <xf numFmtId="0" fontId="0" fillId="36" borderId="12" xfId="48" applyFont="1" applyFill="1" applyBorder="1">
      <alignment/>
      <protection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1" fillId="36" borderId="12" xfId="0" applyNumberFormat="1" applyFont="1" applyFill="1" applyBorder="1" applyAlignment="1">
      <alignment horizontal="right"/>
    </xf>
    <xf numFmtId="0" fontId="0" fillId="36" borderId="12" xfId="48" applyFont="1" applyFill="1" applyBorder="1" applyAlignment="1">
      <alignment horizontal="right"/>
      <protection/>
    </xf>
    <xf numFmtId="0" fontId="12" fillId="36" borderId="12" xfId="48" applyFont="1" applyFill="1" applyBorder="1" applyAlignment="1">
      <alignment horizontal="left"/>
      <protection/>
    </xf>
    <xf numFmtId="0" fontId="12" fillId="36" borderId="12" xfId="48" applyFont="1" applyFill="1" applyBorder="1" applyAlignment="1">
      <alignment/>
      <protection/>
    </xf>
    <xf numFmtId="1" fontId="12" fillId="36" borderId="12" xfId="48" applyNumberFormat="1" applyFont="1" applyFill="1" applyBorder="1" applyAlignment="1">
      <alignment horizontal="left"/>
      <protection/>
    </xf>
    <xf numFmtId="0" fontId="1" fillId="36" borderId="12" xfId="48" applyFont="1" applyFill="1" applyBorder="1" applyAlignment="1">
      <alignment horizontal="right"/>
      <protection/>
    </xf>
    <xf numFmtId="1" fontId="3" fillId="33" borderId="0" xfId="48" applyNumberFormat="1" applyFont="1" applyFill="1" applyBorder="1" applyAlignment="1">
      <alignment horizontal="left" vertical="center"/>
      <protection/>
    </xf>
    <xf numFmtId="1" fontId="14" fillId="33" borderId="0" xfId="48" applyNumberFormat="1" applyFont="1" applyFill="1" applyBorder="1" applyAlignment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DATA-ye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O12-GELIRTABLO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LIRTABLOSU"/>
    </sheetNames>
    <sheetDataSet>
      <sheetData sheetId="0">
        <row r="500">
          <cell r="C500">
            <v>12373250.740000015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8"/>
  <sheetViews>
    <sheetView tabSelected="1" zoomScale="85" zoomScaleNormal="85" zoomScalePageLayoutView="0" workbookViewId="0" topLeftCell="A704">
      <selection activeCell="F729" sqref="F729"/>
    </sheetView>
  </sheetViews>
  <sheetFormatPr defaultColWidth="9.140625" defaultRowHeight="12.75"/>
  <cols>
    <col min="1" max="1" width="31.421875" style="0" customWidth="1"/>
    <col min="2" max="2" width="71.421875" style="0" customWidth="1"/>
    <col min="3" max="3" width="18.57421875" style="0" customWidth="1"/>
  </cols>
  <sheetData>
    <row r="1" spans="1:3" ht="13.5" thickBot="1">
      <c r="A1" s="1"/>
      <c r="B1" s="2" t="s">
        <v>0</v>
      </c>
      <c r="C1" s="3"/>
    </row>
    <row r="2" spans="1:3" ht="12.75">
      <c r="A2" s="4"/>
      <c r="B2" s="3"/>
      <c r="C2" s="3"/>
    </row>
    <row r="3" spans="1:3" ht="12.75">
      <c r="A3" s="5" t="s">
        <v>1</v>
      </c>
      <c r="B3" s="6" t="s">
        <v>2</v>
      </c>
      <c r="C3" s="7"/>
    </row>
    <row r="4" spans="1:3" ht="12.75">
      <c r="A4" s="5" t="s">
        <v>3</v>
      </c>
      <c r="B4" s="6">
        <v>11</v>
      </c>
      <c r="C4" s="7"/>
    </row>
    <row r="5" spans="1:3" ht="12.75">
      <c r="A5" s="8" t="s">
        <v>4</v>
      </c>
      <c r="B5" s="9" t="s">
        <v>432</v>
      </c>
      <c r="C5" s="3"/>
    </row>
    <row r="6" spans="1:3" ht="12.75">
      <c r="A6" s="8" t="s">
        <v>5</v>
      </c>
      <c r="B6" s="9">
        <v>1863</v>
      </c>
      <c r="C6" s="3"/>
    </row>
    <row r="7" spans="1:3" ht="12.75">
      <c r="A7" s="5" t="s">
        <v>6</v>
      </c>
      <c r="B7" s="10">
        <v>2010</v>
      </c>
      <c r="C7" s="7"/>
    </row>
    <row r="8" spans="1:3" ht="38.25">
      <c r="A8" s="5" t="s">
        <v>7</v>
      </c>
      <c r="B8" s="11" t="s">
        <v>430</v>
      </c>
      <c r="C8" s="7"/>
    </row>
    <row r="9" spans="1:3" ht="38.25">
      <c r="A9" s="5" t="s">
        <v>8</v>
      </c>
      <c r="B9" s="11" t="s">
        <v>431</v>
      </c>
      <c r="C9" s="7"/>
    </row>
    <row r="10" spans="1:3" ht="12.75">
      <c r="A10" s="12" t="s">
        <v>9</v>
      </c>
      <c r="B10" s="13" t="s">
        <v>429</v>
      </c>
      <c r="C10" s="14"/>
    </row>
    <row r="11" spans="1:3" ht="30" customHeight="1" thickBot="1">
      <c r="A11" s="48">
        <f>IF(ROUND(C737,0)&lt;&gt;0,"GİRİLEN VERİLER HATALI OLABİLİR, LÜTFEN KONTROL EDİNİZ!","")</f>
      </c>
      <c r="B11" s="47"/>
      <c r="C11" s="47"/>
    </row>
    <row r="12" spans="1:3" ht="13.5" thickBot="1">
      <c r="A12" s="15" t="s">
        <v>10</v>
      </c>
      <c r="B12" s="16" t="s">
        <v>11</v>
      </c>
      <c r="C12" s="17" t="s">
        <v>428</v>
      </c>
    </row>
    <row r="13" spans="1:3" ht="12.75">
      <c r="A13" s="18">
        <v>1</v>
      </c>
      <c r="B13" s="19" t="s">
        <v>12</v>
      </c>
      <c r="C13" s="20">
        <f>C14+C34+C192+C265+C275+C286+C294</f>
        <v>382137912.8</v>
      </c>
    </row>
    <row r="14" spans="1:3" ht="12.75">
      <c r="A14" s="21">
        <v>10</v>
      </c>
      <c r="B14" s="22" t="s">
        <v>13</v>
      </c>
      <c r="C14" s="23">
        <f>C15+C16+C17+C32+C33</f>
        <v>45116541.91</v>
      </c>
    </row>
    <row r="15" spans="1:3" ht="12.75">
      <c r="A15" s="24">
        <v>100</v>
      </c>
      <c r="B15" s="25" t="s">
        <v>14</v>
      </c>
      <c r="C15" s="26"/>
    </row>
    <row r="16" spans="1:3" ht="12.75">
      <c r="A16" s="24">
        <v>101</v>
      </c>
      <c r="B16" s="25" t="s">
        <v>15</v>
      </c>
      <c r="C16" s="26"/>
    </row>
    <row r="17" spans="1:3" ht="12.75">
      <c r="A17" s="24">
        <v>102</v>
      </c>
      <c r="B17" s="25" t="s">
        <v>16</v>
      </c>
      <c r="C17" s="20">
        <f>C18+C25</f>
        <v>45114266.65</v>
      </c>
    </row>
    <row r="18" spans="1:3" ht="12.75">
      <c r="A18" s="43">
        <v>10201</v>
      </c>
      <c r="B18" s="44" t="s">
        <v>17</v>
      </c>
      <c r="C18" s="20">
        <f>C19+C22</f>
        <v>2860819</v>
      </c>
    </row>
    <row r="19" spans="1:3" ht="12.75">
      <c r="A19" s="27">
        <v>102011</v>
      </c>
      <c r="B19" s="27" t="s">
        <v>18</v>
      </c>
      <c r="C19" s="20">
        <f>C20+C21</f>
        <v>2845378.99</v>
      </c>
    </row>
    <row r="20" spans="1:3" ht="12.75">
      <c r="A20" s="28">
        <v>10201101</v>
      </c>
      <c r="B20" s="28" t="s">
        <v>19</v>
      </c>
      <c r="C20" s="26">
        <v>2845378.99</v>
      </c>
    </row>
    <row r="21" spans="1:3" ht="12.75">
      <c r="A21" s="28">
        <v>10201102</v>
      </c>
      <c r="B21" s="28" t="s">
        <v>20</v>
      </c>
      <c r="C21" s="26"/>
    </row>
    <row r="22" spans="1:3" ht="12.75">
      <c r="A22" s="27">
        <v>102012</v>
      </c>
      <c r="B22" s="27" t="s">
        <v>21</v>
      </c>
      <c r="C22" s="20">
        <f>C23+C24</f>
        <v>15440.01</v>
      </c>
    </row>
    <row r="23" spans="1:3" ht="12.75">
      <c r="A23" s="28">
        <v>10201201</v>
      </c>
      <c r="B23" s="28" t="s">
        <v>19</v>
      </c>
      <c r="C23" s="26">
        <v>15440.01</v>
      </c>
    </row>
    <row r="24" spans="1:3" ht="12.75">
      <c r="A24" s="28">
        <v>10201202</v>
      </c>
      <c r="B24" s="28" t="s">
        <v>20</v>
      </c>
      <c r="C24" s="26"/>
    </row>
    <row r="25" spans="1:3" ht="12.75">
      <c r="A25" s="43">
        <v>10202</v>
      </c>
      <c r="B25" s="44" t="s">
        <v>22</v>
      </c>
      <c r="C25" s="20">
        <f>C26+C29</f>
        <v>42253447.65</v>
      </c>
    </row>
    <row r="26" spans="1:3" ht="12.75">
      <c r="A26" s="27">
        <v>102021</v>
      </c>
      <c r="B26" s="27" t="s">
        <v>18</v>
      </c>
      <c r="C26" s="20">
        <f>C27+C28</f>
        <v>41310389.3</v>
      </c>
    </row>
    <row r="27" spans="1:3" ht="12.75">
      <c r="A27" s="28">
        <v>10202101</v>
      </c>
      <c r="B27" s="28" t="s">
        <v>19</v>
      </c>
      <c r="C27" s="26">
        <v>41310389.3</v>
      </c>
    </row>
    <row r="28" spans="1:3" ht="12.75">
      <c r="A28" s="28">
        <v>10202102</v>
      </c>
      <c r="B28" s="28" t="s">
        <v>20</v>
      </c>
      <c r="C28" s="26"/>
    </row>
    <row r="29" spans="1:3" ht="12.75">
      <c r="A29" s="27">
        <v>102022</v>
      </c>
      <c r="B29" s="27" t="s">
        <v>21</v>
      </c>
      <c r="C29" s="20">
        <f>C30+C31</f>
        <v>943058.35</v>
      </c>
    </row>
    <row r="30" spans="1:3" ht="12.75">
      <c r="A30" s="28">
        <v>10202201</v>
      </c>
      <c r="B30" s="28" t="s">
        <v>19</v>
      </c>
      <c r="C30" s="26">
        <v>943058.35</v>
      </c>
    </row>
    <row r="31" spans="1:3" ht="12.75">
      <c r="A31" s="28">
        <v>10202202</v>
      </c>
      <c r="B31" s="28" t="s">
        <v>20</v>
      </c>
      <c r="C31" s="26"/>
    </row>
    <row r="32" spans="1:3" ht="12.75">
      <c r="A32" s="24">
        <v>103</v>
      </c>
      <c r="B32" s="25" t="s">
        <v>23</v>
      </c>
      <c r="C32" s="26"/>
    </row>
    <row r="33" spans="1:3" ht="12.75">
      <c r="A33" s="24">
        <v>109</v>
      </c>
      <c r="B33" s="25" t="s">
        <v>24</v>
      </c>
      <c r="C33" s="26">
        <v>2275.26</v>
      </c>
    </row>
    <row r="34" spans="1:3" ht="12.75">
      <c r="A34" s="21">
        <v>11</v>
      </c>
      <c r="B34" s="29" t="s">
        <v>25</v>
      </c>
      <c r="C34" s="23">
        <f>C35+C60+C79+C104+C109+C114+C186+C187</f>
        <v>329078900.49</v>
      </c>
    </row>
    <row r="35" spans="1:3" ht="12.75">
      <c r="A35" s="24">
        <v>110</v>
      </c>
      <c r="B35" s="25" t="s">
        <v>26</v>
      </c>
      <c r="C35" s="23">
        <f>C36+C39+C42+C45+C48+C51+C54+C57</f>
        <v>66493988.370000005</v>
      </c>
    </row>
    <row r="36" spans="1:3" ht="12.75">
      <c r="A36" s="45">
        <v>11001</v>
      </c>
      <c r="B36" s="44" t="s">
        <v>27</v>
      </c>
      <c r="C36" s="23">
        <f>C37+C38</f>
        <v>0</v>
      </c>
    </row>
    <row r="37" spans="1:3" ht="12.75">
      <c r="A37" s="27">
        <v>110011</v>
      </c>
      <c r="B37" s="30" t="s">
        <v>28</v>
      </c>
      <c r="C37" s="26"/>
    </row>
    <row r="38" spans="1:3" ht="12.75">
      <c r="A38" s="27">
        <v>110012</v>
      </c>
      <c r="B38" s="30" t="s">
        <v>29</v>
      </c>
      <c r="C38" s="26"/>
    </row>
    <row r="39" spans="1:3" ht="12.75">
      <c r="A39" s="45">
        <v>11002</v>
      </c>
      <c r="B39" s="44" t="s">
        <v>30</v>
      </c>
      <c r="C39" s="23">
        <f>C40+C41</f>
        <v>0</v>
      </c>
    </row>
    <row r="40" spans="1:3" ht="12.75">
      <c r="A40" s="27">
        <v>110021</v>
      </c>
      <c r="B40" s="30" t="s">
        <v>31</v>
      </c>
      <c r="C40" s="26"/>
    </row>
    <row r="41" spans="1:3" ht="12.75">
      <c r="A41" s="27">
        <v>110022</v>
      </c>
      <c r="B41" s="30" t="s">
        <v>32</v>
      </c>
      <c r="C41" s="26"/>
    </row>
    <row r="42" spans="1:3" ht="12.75">
      <c r="A42" s="45">
        <v>11003</v>
      </c>
      <c r="B42" s="44" t="s">
        <v>33</v>
      </c>
      <c r="C42" s="23">
        <f>C43+C44</f>
        <v>66493988.370000005</v>
      </c>
    </row>
    <row r="43" spans="1:3" ht="12.75">
      <c r="A43" s="27">
        <v>110031</v>
      </c>
      <c r="B43" s="30" t="s">
        <v>34</v>
      </c>
      <c r="C43" s="26">
        <v>58205828.77</v>
      </c>
    </row>
    <row r="44" spans="1:3" ht="12.75">
      <c r="A44" s="27">
        <v>110032</v>
      </c>
      <c r="B44" s="30" t="s">
        <v>35</v>
      </c>
      <c r="C44" s="26">
        <v>8288159.6</v>
      </c>
    </row>
    <row r="45" spans="1:3" ht="12.75">
      <c r="A45" s="45">
        <v>11004</v>
      </c>
      <c r="B45" s="44" t="s">
        <v>36</v>
      </c>
      <c r="C45" s="23">
        <f>C46+C47</f>
        <v>0</v>
      </c>
    </row>
    <row r="46" spans="1:3" ht="12.75">
      <c r="A46" s="27">
        <v>110041</v>
      </c>
      <c r="B46" s="30" t="s">
        <v>37</v>
      </c>
      <c r="C46" s="26"/>
    </row>
    <row r="47" spans="1:3" ht="12.75">
      <c r="A47" s="27">
        <v>110042</v>
      </c>
      <c r="B47" s="30" t="s">
        <v>38</v>
      </c>
      <c r="C47" s="26"/>
    </row>
    <row r="48" spans="1:3" ht="12.75">
      <c r="A48" s="45">
        <v>11005</v>
      </c>
      <c r="B48" s="44" t="s">
        <v>39</v>
      </c>
      <c r="C48" s="23">
        <f>C49+C50</f>
        <v>0</v>
      </c>
    </row>
    <row r="49" spans="1:3" ht="12.75">
      <c r="A49" s="27">
        <v>110051</v>
      </c>
      <c r="B49" s="30" t="s">
        <v>40</v>
      </c>
      <c r="C49" s="26"/>
    </row>
    <row r="50" spans="1:3" ht="12.75">
      <c r="A50" s="27">
        <v>110052</v>
      </c>
      <c r="B50" s="30" t="s">
        <v>41</v>
      </c>
      <c r="C50" s="26"/>
    </row>
    <row r="51" spans="1:3" ht="12.75">
      <c r="A51" s="45">
        <v>11006</v>
      </c>
      <c r="B51" s="44" t="s">
        <v>42</v>
      </c>
      <c r="C51" s="23">
        <f>C52+C53</f>
        <v>0</v>
      </c>
    </row>
    <row r="52" spans="1:3" ht="12.75">
      <c r="A52" s="27">
        <v>110061</v>
      </c>
      <c r="B52" s="30" t="s">
        <v>43</v>
      </c>
      <c r="C52" s="26"/>
    </row>
    <row r="53" spans="1:3" ht="12.75">
      <c r="A53" s="27">
        <v>110062</v>
      </c>
      <c r="B53" s="30" t="s">
        <v>44</v>
      </c>
      <c r="C53" s="26"/>
    </row>
    <row r="54" spans="1:3" ht="12.75">
      <c r="A54" s="45">
        <v>11007</v>
      </c>
      <c r="B54" s="44" t="s">
        <v>45</v>
      </c>
      <c r="C54" s="23">
        <f>C55+C56</f>
        <v>0</v>
      </c>
    </row>
    <row r="55" spans="1:3" ht="12.75">
      <c r="A55" s="27">
        <v>110071</v>
      </c>
      <c r="B55" s="30" t="s">
        <v>46</v>
      </c>
      <c r="C55" s="26"/>
    </row>
    <row r="56" spans="1:3" ht="12.75">
      <c r="A56" s="27">
        <v>110072</v>
      </c>
      <c r="B56" s="30" t="s">
        <v>47</v>
      </c>
      <c r="C56" s="26"/>
    </row>
    <row r="57" spans="1:3" ht="12.75">
      <c r="A57" s="45">
        <v>11099</v>
      </c>
      <c r="B57" s="44" t="s">
        <v>48</v>
      </c>
      <c r="C57" s="23">
        <f>C58+C59</f>
        <v>0</v>
      </c>
    </row>
    <row r="58" spans="1:3" ht="12.75">
      <c r="A58" s="27">
        <v>110991</v>
      </c>
      <c r="B58" s="30" t="s">
        <v>49</v>
      </c>
      <c r="C58" s="26"/>
    </row>
    <row r="59" spans="1:3" ht="12.75">
      <c r="A59" s="27">
        <v>110992</v>
      </c>
      <c r="B59" s="30" t="s">
        <v>50</v>
      </c>
      <c r="C59" s="26"/>
    </row>
    <row r="60" spans="1:3" ht="12.75">
      <c r="A60" s="24">
        <v>111</v>
      </c>
      <c r="B60" s="25" t="s">
        <v>51</v>
      </c>
      <c r="C60" s="23">
        <f>C61+C64+C67+C70+C73+C76</f>
        <v>0</v>
      </c>
    </row>
    <row r="61" spans="1:3" ht="12.75">
      <c r="A61" s="45">
        <v>11102</v>
      </c>
      <c r="B61" s="44" t="s">
        <v>30</v>
      </c>
      <c r="C61" s="23">
        <f>C62+C63</f>
        <v>0</v>
      </c>
    </row>
    <row r="62" spans="1:3" ht="12.75">
      <c r="A62" s="27">
        <v>111021</v>
      </c>
      <c r="B62" s="30" t="s">
        <v>31</v>
      </c>
      <c r="C62" s="26"/>
    </row>
    <row r="63" spans="1:3" ht="12.75">
      <c r="A63" s="27">
        <v>111022</v>
      </c>
      <c r="B63" s="30" t="s">
        <v>32</v>
      </c>
      <c r="C63" s="26"/>
    </row>
    <row r="64" spans="1:3" ht="12.75">
      <c r="A64" s="45">
        <v>11103</v>
      </c>
      <c r="B64" s="44" t="s">
        <v>33</v>
      </c>
      <c r="C64" s="23">
        <f>C65+C66</f>
        <v>0</v>
      </c>
    </row>
    <row r="65" spans="1:3" ht="12.75">
      <c r="A65" s="27">
        <v>111031</v>
      </c>
      <c r="B65" s="30" t="s">
        <v>34</v>
      </c>
      <c r="C65" s="26"/>
    </row>
    <row r="66" spans="1:3" ht="12.75">
      <c r="A66" s="27">
        <v>111032</v>
      </c>
      <c r="B66" s="30" t="s">
        <v>35</v>
      </c>
      <c r="C66" s="26"/>
    </row>
    <row r="67" spans="1:3" ht="12.75">
      <c r="A67" s="45">
        <v>11104</v>
      </c>
      <c r="B67" s="44" t="s">
        <v>36</v>
      </c>
      <c r="C67" s="23">
        <f>C68+C69</f>
        <v>0</v>
      </c>
    </row>
    <row r="68" spans="1:3" ht="12.75">
      <c r="A68" s="27">
        <v>111041</v>
      </c>
      <c r="B68" s="30" t="s">
        <v>37</v>
      </c>
      <c r="C68" s="26"/>
    </row>
    <row r="69" spans="1:3" ht="12.75">
      <c r="A69" s="27">
        <v>111042</v>
      </c>
      <c r="B69" s="30" t="s">
        <v>38</v>
      </c>
      <c r="C69" s="26"/>
    </row>
    <row r="70" spans="1:3" ht="12.75">
      <c r="A70" s="45">
        <v>11105</v>
      </c>
      <c r="B70" s="44" t="s">
        <v>39</v>
      </c>
      <c r="C70" s="23">
        <f>C71+C72</f>
        <v>0</v>
      </c>
    </row>
    <row r="71" spans="1:3" ht="12.75">
      <c r="A71" s="27">
        <v>111051</v>
      </c>
      <c r="B71" s="30" t="s">
        <v>40</v>
      </c>
      <c r="C71" s="26"/>
    </row>
    <row r="72" spans="1:3" ht="12.75">
      <c r="A72" s="27">
        <v>111052</v>
      </c>
      <c r="B72" s="30" t="s">
        <v>41</v>
      </c>
      <c r="C72" s="26"/>
    </row>
    <row r="73" spans="1:3" ht="12.75">
      <c r="A73" s="45">
        <v>11107</v>
      </c>
      <c r="B73" s="44" t="s">
        <v>45</v>
      </c>
      <c r="C73" s="23">
        <f>C74+C75</f>
        <v>0</v>
      </c>
    </row>
    <row r="74" spans="1:3" ht="12.75">
      <c r="A74" s="27">
        <v>111071</v>
      </c>
      <c r="B74" s="30" t="s">
        <v>46</v>
      </c>
      <c r="C74" s="26"/>
    </row>
    <row r="75" spans="1:3" ht="12.75">
      <c r="A75" s="27">
        <v>111072</v>
      </c>
      <c r="B75" s="30" t="s">
        <v>47</v>
      </c>
      <c r="C75" s="26"/>
    </row>
    <row r="76" spans="1:3" ht="12.75">
      <c r="A76" s="45">
        <v>11199</v>
      </c>
      <c r="B76" s="44" t="s">
        <v>48</v>
      </c>
      <c r="C76" s="23">
        <f>C77+C78</f>
        <v>0</v>
      </c>
    </row>
    <row r="77" spans="1:3" ht="12.75">
      <c r="A77" s="27">
        <v>111991</v>
      </c>
      <c r="B77" s="30" t="s">
        <v>49</v>
      </c>
      <c r="C77" s="26"/>
    </row>
    <row r="78" spans="1:3" ht="12.75">
      <c r="A78" s="27">
        <v>111992</v>
      </c>
      <c r="B78" s="30" t="s">
        <v>52</v>
      </c>
      <c r="C78" s="26"/>
    </row>
    <row r="79" spans="1:3" ht="12.75">
      <c r="A79" s="24">
        <v>112</v>
      </c>
      <c r="B79" s="25" t="s">
        <v>53</v>
      </c>
      <c r="C79" s="23">
        <f>C80+C83+C86+C89+C92+C95+C98+C101</f>
        <v>0</v>
      </c>
    </row>
    <row r="80" spans="1:3" ht="12.75">
      <c r="A80" s="45">
        <v>11201</v>
      </c>
      <c r="B80" s="44" t="s">
        <v>27</v>
      </c>
      <c r="C80" s="23">
        <f>C81+C82</f>
        <v>0</v>
      </c>
    </row>
    <row r="81" spans="1:3" ht="12.75">
      <c r="A81" s="27">
        <v>112011</v>
      </c>
      <c r="B81" s="30" t="s">
        <v>54</v>
      </c>
      <c r="C81" s="26"/>
    </row>
    <row r="82" spans="1:3" ht="12.75">
      <c r="A82" s="27">
        <v>112012</v>
      </c>
      <c r="B82" s="30" t="s">
        <v>29</v>
      </c>
      <c r="C82" s="26"/>
    </row>
    <row r="83" spans="1:3" ht="12.75">
      <c r="A83" s="45">
        <v>11202</v>
      </c>
      <c r="B83" s="44" t="s">
        <v>30</v>
      </c>
      <c r="C83" s="23">
        <f>C84+C85</f>
        <v>0</v>
      </c>
    </row>
    <row r="84" spans="1:3" ht="12.75">
      <c r="A84" s="27">
        <v>112021</v>
      </c>
      <c r="B84" s="30" t="s">
        <v>31</v>
      </c>
      <c r="C84" s="26"/>
    </row>
    <row r="85" spans="1:3" ht="12.75">
      <c r="A85" s="27">
        <v>112022</v>
      </c>
      <c r="B85" s="30" t="s">
        <v>32</v>
      </c>
      <c r="C85" s="26"/>
    </row>
    <row r="86" spans="1:3" ht="12.75">
      <c r="A86" s="45">
        <v>11203</v>
      </c>
      <c r="B86" s="44" t="s">
        <v>33</v>
      </c>
      <c r="C86" s="23">
        <f>C87+C88</f>
        <v>0</v>
      </c>
    </row>
    <row r="87" spans="1:3" ht="12.75">
      <c r="A87" s="27">
        <v>112031</v>
      </c>
      <c r="B87" s="30" t="s">
        <v>34</v>
      </c>
      <c r="C87" s="26"/>
    </row>
    <row r="88" spans="1:3" ht="12.75">
      <c r="A88" s="27">
        <v>112032</v>
      </c>
      <c r="B88" s="30" t="s">
        <v>35</v>
      </c>
      <c r="C88" s="26"/>
    </row>
    <row r="89" spans="1:3" ht="12.75">
      <c r="A89" s="45">
        <v>11204</v>
      </c>
      <c r="B89" s="44" t="s">
        <v>36</v>
      </c>
      <c r="C89" s="23">
        <f>C90+C91</f>
        <v>0</v>
      </c>
    </row>
    <row r="90" spans="1:3" ht="12.75">
      <c r="A90" s="27">
        <v>112041</v>
      </c>
      <c r="B90" s="30" t="s">
        <v>37</v>
      </c>
      <c r="C90" s="26"/>
    </row>
    <row r="91" spans="1:3" ht="12.75">
      <c r="A91" s="27">
        <v>112042</v>
      </c>
      <c r="B91" s="30" t="s">
        <v>38</v>
      </c>
      <c r="C91" s="26"/>
    </row>
    <row r="92" spans="1:3" ht="12.75">
      <c r="A92" s="45">
        <v>11205</v>
      </c>
      <c r="B92" s="44" t="s">
        <v>39</v>
      </c>
      <c r="C92" s="23">
        <f>C93+C94</f>
        <v>0</v>
      </c>
    </row>
    <row r="93" spans="1:3" ht="12.75">
      <c r="A93" s="27">
        <v>112051</v>
      </c>
      <c r="B93" s="30" t="s">
        <v>40</v>
      </c>
      <c r="C93" s="26"/>
    </row>
    <row r="94" spans="1:3" ht="12.75">
      <c r="A94" s="27">
        <v>112052</v>
      </c>
      <c r="B94" s="30" t="s">
        <v>41</v>
      </c>
      <c r="C94" s="26"/>
    </row>
    <row r="95" spans="1:3" ht="12.75">
      <c r="A95" s="45">
        <v>11206</v>
      </c>
      <c r="B95" s="44" t="s">
        <v>42</v>
      </c>
      <c r="C95" s="23">
        <f>C96+C97</f>
        <v>0</v>
      </c>
    </row>
    <row r="96" spans="1:3" ht="12.75">
      <c r="A96" s="27">
        <v>112061</v>
      </c>
      <c r="B96" s="30" t="s">
        <v>55</v>
      </c>
      <c r="C96" s="26"/>
    </row>
    <row r="97" spans="1:3" ht="12.75">
      <c r="A97" s="27">
        <v>112062</v>
      </c>
      <c r="B97" s="30" t="s">
        <v>44</v>
      </c>
      <c r="C97" s="26"/>
    </row>
    <row r="98" spans="1:3" ht="12.75">
      <c r="A98" s="45">
        <v>11207</v>
      </c>
      <c r="B98" s="44" t="s">
        <v>45</v>
      </c>
      <c r="C98" s="23">
        <f>C100+C99</f>
        <v>0</v>
      </c>
    </row>
    <row r="99" spans="1:3" ht="12.75">
      <c r="A99" s="27">
        <v>112071</v>
      </c>
      <c r="B99" s="30" t="s">
        <v>46</v>
      </c>
      <c r="C99" s="26"/>
    </row>
    <row r="100" spans="1:3" ht="12.75">
      <c r="A100" s="27">
        <v>112072</v>
      </c>
      <c r="B100" s="30" t="s">
        <v>47</v>
      </c>
      <c r="C100" s="26"/>
    </row>
    <row r="101" spans="1:3" ht="12.75">
      <c r="A101" s="45">
        <v>11299</v>
      </c>
      <c r="B101" s="44" t="s">
        <v>48</v>
      </c>
      <c r="C101" s="23">
        <f>C102+C103</f>
        <v>0</v>
      </c>
    </row>
    <row r="102" spans="1:3" ht="12.75">
      <c r="A102" s="27">
        <v>112991</v>
      </c>
      <c r="B102" s="30" t="s">
        <v>49</v>
      </c>
      <c r="C102" s="26"/>
    </row>
    <row r="103" spans="1:3" ht="12.75">
      <c r="A103" s="27">
        <v>112992</v>
      </c>
      <c r="B103" s="30" t="s">
        <v>52</v>
      </c>
      <c r="C103" s="26"/>
    </row>
    <row r="104" spans="1:3" ht="12.75">
      <c r="A104" s="24">
        <v>115</v>
      </c>
      <c r="B104" s="25" t="s">
        <v>56</v>
      </c>
      <c r="C104" s="23">
        <f>C105+C106+C107+C108</f>
        <v>0</v>
      </c>
    </row>
    <row r="105" spans="1:3" ht="12.75">
      <c r="A105" s="45">
        <v>11501</v>
      </c>
      <c r="B105" s="44" t="s">
        <v>57</v>
      </c>
      <c r="C105" s="26"/>
    </row>
    <row r="106" spans="1:3" ht="12.75">
      <c r="A106" s="45">
        <v>11502</v>
      </c>
      <c r="B106" s="44" t="s">
        <v>58</v>
      </c>
      <c r="C106" s="26"/>
    </row>
    <row r="107" spans="1:3" ht="12.75">
      <c r="A107" s="45">
        <v>11503</v>
      </c>
      <c r="B107" s="44" t="s">
        <v>59</v>
      </c>
      <c r="C107" s="26"/>
    </row>
    <row r="108" spans="1:3" ht="12.75">
      <c r="A108" s="45">
        <v>11599</v>
      </c>
      <c r="B108" s="44" t="s">
        <v>60</v>
      </c>
      <c r="C108" s="26"/>
    </row>
    <row r="109" spans="1:3" ht="12.75">
      <c r="A109" s="24">
        <v>116</v>
      </c>
      <c r="B109" s="25" t="s">
        <v>61</v>
      </c>
      <c r="C109" s="23">
        <f>C110+C111+C112+C113</f>
        <v>0</v>
      </c>
    </row>
    <row r="110" spans="1:3" ht="12.75">
      <c r="A110" s="45">
        <v>11601</v>
      </c>
      <c r="B110" s="44" t="s">
        <v>62</v>
      </c>
      <c r="C110" s="26"/>
    </row>
    <row r="111" spans="1:3" ht="12.75">
      <c r="A111" s="45">
        <v>11602</v>
      </c>
      <c r="B111" s="44" t="s">
        <v>63</v>
      </c>
      <c r="C111" s="26"/>
    </row>
    <row r="112" spans="1:3" ht="12.75">
      <c r="A112" s="45">
        <v>11603</v>
      </c>
      <c r="B112" s="44" t="s">
        <v>64</v>
      </c>
      <c r="C112" s="26"/>
    </row>
    <row r="113" spans="1:3" ht="12.75">
      <c r="A113" s="45">
        <v>11699</v>
      </c>
      <c r="B113" s="44" t="s">
        <v>65</v>
      </c>
      <c r="C113" s="26"/>
    </row>
    <row r="114" spans="1:3" ht="12.75">
      <c r="A114" s="24">
        <v>117</v>
      </c>
      <c r="B114" s="25" t="s">
        <v>66</v>
      </c>
      <c r="C114" s="23">
        <f>C115+C122+C131+C140+C149+C158+C165+C174+C177</f>
        <v>262584912.12</v>
      </c>
    </row>
    <row r="115" spans="1:3" ht="12.75">
      <c r="A115" s="45">
        <v>11701</v>
      </c>
      <c r="B115" s="44" t="s">
        <v>27</v>
      </c>
      <c r="C115" s="23">
        <f>C116+C119</f>
        <v>0</v>
      </c>
    </row>
    <row r="116" spans="1:3" ht="12.75">
      <c r="A116" s="27">
        <v>117011</v>
      </c>
      <c r="B116" s="30" t="s">
        <v>67</v>
      </c>
      <c r="C116" s="23">
        <f>C117+C118</f>
        <v>0</v>
      </c>
    </row>
    <row r="117" spans="1:3" ht="12.75">
      <c r="A117" s="31">
        <v>11701101</v>
      </c>
      <c r="B117" s="28" t="s">
        <v>68</v>
      </c>
      <c r="C117" s="26"/>
    </row>
    <row r="118" spans="1:3" ht="12.75">
      <c r="A118" s="31">
        <v>11701102</v>
      </c>
      <c r="B118" s="28" t="s">
        <v>69</v>
      </c>
      <c r="C118" s="26"/>
    </row>
    <row r="119" spans="1:3" ht="12.75">
      <c r="A119" s="27">
        <v>117012</v>
      </c>
      <c r="B119" s="30" t="s">
        <v>70</v>
      </c>
      <c r="C119" s="23">
        <f>C120+C121</f>
        <v>0</v>
      </c>
    </row>
    <row r="120" spans="1:3" ht="12.75">
      <c r="A120" s="31">
        <v>11701201</v>
      </c>
      <c r="B120" s="28" t="s">
        <v>71</v>
      </c>
      <c r="C120" s="26"/>
    </row>
    <row r="121" spans="1:3" ht="12.75">
      <c r="A121" s="31">
        <v>11701202</v>
      </c>
      <c r="B121" s="28" t="s">
        <v>69</v>
      </c>
      <c r="C121" s="26"/>
    </row>
    <row r="122" spans="1:3" ht="12.75">
      <c r="A122" s="45">
        <v>11702</v>
      </c>
      <c r="B122" s="44" t="s">
        <v>30</v>
      </c>
      <c r="C122" s="23">
        <f>C123+C127</f>
        <v>0</v>
      </c>
    </row>
    <row r="123" spans="1:3" ht="12.75">
      <c r="A123" s="27">
        <v>117021</v>
      </c>
      <c r="B123" s="30" t="s">
        <v>31</v>
      </c>
      <c r="C123" s="23">
        <f>C124+C125+C126</f>
        <v>0</v>
      </c>
    </row>
    <row r="124" spans="1:3" ht="12.75">
      <c r="A124" s="31">
        <v>11702101</v>
      </c>
      <c r="B124" s="28" t="s">
        <v>71</v>
      </c>
      <c r="C124" s="26"/>
    </row>
    <row r="125" spans="1:3" ht="12.75">
      <c r="A125" s="31">
        <v>11702102</v>
      </c>
      <c r="B125" s="28" t="s">
        <v>69</v>
      </c>
      <c r="C125" s="26"/>
    </row>
    <row r="126" spans="1:3" ht="12.75">
      <c r="A126" s="31">
        <v>11702103</v>
      </c>
      <c r="B126" s="28" t="s">
        <v>72</v>
      </c>
      <c r="C126" s="26"/>
    </row>
    <row r="127" spans="1:3" ht="12.75">
      <c r="A127" s="27">
        <v>117022</v>
      </c>
      <c r="B127" s="30" t="s">
        <v>32</v>
      </c>
      <c r="C127" s="23">
        <f>C128+C129+C130</f>
        <v>0</v>
      </c>
    </row>
    <row r="128" spans="1:3" ht="12.75">
      <c r="A128" s="31">
        <v>11702201</v>
      </c>
      <c r="B128" s="28" t="s">
        <v>71</v>
      </c>
      <c r="C128" s="26"/>
    </row>
    <row r="129" spans="1:3" ht="12.75">
      <c r="A129" s="31">
        <v>11702202</v>
      </c>
      <c r="B129" s="28" t="s">
        <v>69</v>
      </c>
      <c r="C129" s="26"/>
    </row>
    <row r="130" spans="1:3" ht="12.75">
      <c r="A130" s="31">
        <v>11702203</v>
      </c>
      <c r="B130" s="28" t="s">
        <v>72</v>
      </c>
      <c r="C130" s="26"/>
    </row>
    <row r="131" spans="1:3" ht="12.75">
      <c r="A131" s="45">
        <v>11703</v>
      </c>
      <c r="B131" s="44" t="s">
        <v>33</v>
      </c>
      <c r="C131" s="23">
        <f>C132+C136</f>
        <v>262587767.37</v>
      </c>
    </row>
    <row r="132" spans="1:3" ht="12.75">
      <c r="A132" s="27">
        <v>117031</v>
      </c>
      <c r="B132" s="30" t="s">
        <v>73</v>
      </c>
      <c r="C132" s="23">
        <f>C133+C134+C135</f>
        <v>244818469.01</v>
      </c>
    </row>
    <row r="133" spans="1:3" ht="12.75">
      <c r="A133" s="31">
        <v>11703101</v>
      </c>
      <c r="B133" s="28" t="s">
        <v>71</v>
      </c>
      <c r="C133" s="26">
        <v>95996148.73</v>
      </c>
    </row>
    <row r="134" spans="1:3" ht="12.75">
      <c r="A134" s="31">
        <v>11703102</v>
      </c>
      <c r="B134" s="28" t="s">
        <v>69</v>
      </c>
      <c r="C134" s="26">
        <v>148822320.28</v>
      </c>
    </row>
    <row r="135" spans="1:3" ht="12.75">
      <c r="A135" s="31">
        <v>11703103</v>
      </c>
      <c r="B135" s="28" t="s">
        <v>72</v>
      </c>
      <c r="C135" s="26"/>
    </row>
    <row r="136" spans="1:3" ht="12.75">
      <c r="A136" s="27">
        <v>117032</v>
      </c>
      <c r="B136" s="30" t="s">
        <v>35</v>
      </c>
      <c r="C136" s="23">
        <f>C137+C138+C139</f>
        <v>17769298.36</v>
      </c>
    </row>
    <row r="137" spans="1:3" ht="12.75">
      <c r="A137" s="31">
        <v>11703201</v>
      </c>
      <c r="B137" s="28" t="s">
        <v>71</v>
      </c>
      <c r="C137" s="26">
        <v>6288956.8</v>
      </c>
    </row>
    <row r="138" spans="1:3" ht="12.75">
      <c r="A138" s="31">
        <v>11703202</v>
      </c>
      <c r="B138" s="28" t="s">
        <v>69</v>
      </c>
      <c r="C138" s="26">
        <v>11480341.56</v>
      </c>
    </row>
    <row r="139" spans="1:3" ht="12.75">
      <c r="A139" s="31">
        <v>11703203</v>
      </c>
      <c r="B139" s="28" t="s">
        <v>72</v>
      </c>
      <c r="C139" s="26"/>
    </row>
    <row r="140" spans="1:3" ht="12.75">
      <c r="A140" s="45">
        <v>11704</v>
      </c>
      <c r="B140" s="44" t="s">
        <v>36</v>
      </c>
      <c r="C140" s="23">
        <f>C141+C145</f>
        <v>0</v>
      </c>
    </row>
    <row r="141" spans="1:3" ht="12.75">
      <c r="A141" s="27">
        <v>117041</v>
      </c>
      <c r="B141" s="30" t="s">
        <v>74</v>
      </c>
      <c r="C141" s="23">
        <f>C142+C143+C144</f>
        <v>0</v>
      </c>
    </row>
    <row r="142" spans="1:3" ht="12.75">
      <c r="A142" s="31">
        <v>11704101</v>
      </c>
      <c r="B142" s="28" t="s">
        <v>71</v>
      </c>
      <c r="C142" s="26"/>
    </row>
    <row r="143" spans="1:3" ht="12.75">
      <c r="A143" s="31">
        <v>11704102</v>
      </c>
      <c r="B143" s="28" t="s">
        <v>69</v>
      </c>
      <c r="C143" s="26"/>
    </row>
    <row r="144" spans="1:3" ht="12.75">
      <c r="A144" s="31">
        <v>11704103</v>
      </c>
      <c r="B144" s="28" t="s">
        <v>72</v>
      </c>
      <c r="C144" s="26"/>
    </row>
    <row r="145" spans="1:3" ht="12.75">
      <c r="A145" s="27">
        <v>117042</v>
      </c>
      <c r="B145" s="30" t="s">
        <v>38</v>
      </c>
      <c r="C145" s="23">
        <f>C146+C147+C148</f>
        <v>0</v>
      </c>
    </row>
    <row r="146" spans="1:3" ht="12.75">
      <c r="A146" s="31">
        <v>11704201</v>
      </c>
      <c r="B146" s="28" t="s">
        <v>71</v>
      </c>
      <c r="C146" s="26"/>
    </row>
    <row r="147" spans="1:3" ht="12.75">
      <c r="A147" s="31">
        <v>11704202</v>
      </c>
      <c r="B147" s="28" t="s">
        <v>69</v>
      </c>
      <c r="C147" s="26"/>
    </row>
    <row r="148" spans="1:3" ht="12.75">
      <c r="A148" s="31">
        <v>11704203</v>
      </c>
      <c r="B148" s="28" t="s">
        <v>72</v>
      </c>
      <c r="C148" s="26"/>
    </row>
    <row r="149" spans="1:3" ht="12.75">
      <c r="A149" s="45">
        <v>11705</v>
      </c>
      <c r="B149" s="44" t="s">
        <v>39</v>
      </c>
      <c r="C149" s="23">
        <f>C150+C154</f>
        <v>0</v>
      </c>
    </row>
    <row r="150" spans="1:3" ht="12.75">
      <c r="A150" s="27">
        <v>117051</v>
      </c>
      <c r="B150" s="30" t="s">
        <v>75</v>
      </c>
      <c r="C150" s="23">
        <f>C151+C152+C153</f>
        <v>0</v>
      </c>
    </row>
    <row r="151" spans="1:3" ht="12.75">
      <c r="A151" s="31">
        <v>11705101</v>
      </c>
      <c r="B151" s="28" t="s">
        <v>71</v>
      </c>
      <c r="C151" s="26"/>
    </row>
    <row r="152" spans="1:3" ht="12.75">
      <c r="A152" s="31">
        <v>11705102</v>
      </c>
      <c r="B152" s="28" t="s">
        <v>69</v>
      </c>
      <c r="C152" s="26"/>
    </row>
    <row r="153" spans="1:3" ht="12.75">
      <c r="A153" s="31">
        <v>11705103</v>
      </c>
      <c r="B153" s="28" t="s">
        <v>72</v>
      </c>
      <c r="C153" s="26"/>
    </row>
    <row r="154" spans="1:3" ht="12.75">
      <c r="A154" s="27">
        <v>117052</v>
      </c>
      <c r="B154" s="30" t="s">
        <v>41</v>
      </c>
      <c r="C154" s="23">
        <f>C155+C156+C157</f>
        <v>0</v>
      </c>
    </row>
    <row r="155" spans="1:3" ht="12.75">
      <c r="A155" s="31">
        <v>11705201</v>
      </c>
      <c r="B155" s="28" t="s">
        <v>71</v>
      </c>
      <c r="C155" s="26"/>
    </row>
    <row r="156" spans="1:3" ht="12.75">
      <c r="A156" s="31">
        <v>11705202</v>
      </c>
      <c r="B156" s="28" t="s">
        <v>69</v>
      </c>
      <c r="C156" s="26"/>
    </row>
    <row r="157" spans="1:3" ht="12.75">
      <c r="A157" s="31">
        <v>11705203</v>
      </c>
      <c r="B157" s="28" t="s">
        <v>72</v>
      </c>
      <c r="C157" s="26"/>
    </row>
    <row r="158" spans="1:3" ht="12.75">
      <c r="A158" s="45">
        <v>11706</v>
      </c>
      <c r="B158" s="44" t="s">
        <v>42</v>
      </c>
      <c r="C158" s="23">
        <f>C159+C162</f>
        <v>0</v>
      </c>
    </row>
    <row r="159" spans="1:3" ht="12.75">
      <c r="A159" s="27">
        <v>117061</v>
      </c>
      <c r="B159" s="30" t="s">
        <v>76</v>
      </c>
      <c r="C159" s="23">
        <f>C160+C161</f>
        <v>0</v>
      </c>
    </row>
    <row r="160" spans="1:3" ht="12.75">
      <c r="A160" s="31">
        <v>11706101</v>
      </c>
      <c r="B160" s="28" t="s">
        <v>71</v>
      </c>
      <c r="C160" s="26"/>
    </row>
    <row r="161" spans="1:3" ht="12.75">
      <c r="A161" s="31">
        <v>11706102</v>
      </c>
      <c r="B161" s="28" t="s">
        <v>69</v>
      </c>
      <c r="C161" s="26"/>
    </row>
    <row r="162" spans="1:3" ht="12.75">
      <c r="A162" s="27">
        <v>117062</v>
      </c>
      <c r="B162" s="30" t="s">
        <v>44</v>
      </c>
      <c r="C162" s="23">
        <f>C163+C164</f>
        <v>0</v>
      </c>
    </row>
    <row r="163" spans="1:3" ht="12.75">
      <c r="A163" s="31">
        <v>11706201</v>
      </c>
      <c r="B163" s="28" t="s">
        <v>71</v>
      </c>
      <c r="C163" s="26"/>
    </row>
    <row r="164" spans="1:3" ht="12.75">
      <c r="A164" s="31">
        <v>11706202</v>
      </c>
      <c r="B164" s="28" t="s">
        <v>69</v>
      </c>
      <c r="C164" s="26"/>
    </row>
    <row r="165" spans="1:3" ht="12.75">
      <c r="A165" s="45">
        <v>11707</v>
      </c>
      <c r="B165" s="44" t="s">
        <v>45</v>
      </c>
      <c r="C165" s="23">
        <f>C166+C170</f>
        <v>0</v>
      </c>
    </row>
    <row r="166" spans="1:3" ht="12.75">
      <c r="A166" s="27">
        <v>117071</v>
      </c>
      <c r="B166" s="30" t="s">
        <v>77</v>
      </c>
      <c r="C166" s="23">
        <f>C167+C168+C169</f>
        <v>0</v>
      </c>
    </row>
    <row r="167" spans="1:3" ht="12.75">
      <c r="A167" s="31">
        <v>11707101</v>
      </c>
      <c r="B167" s="28" t="s">
        <v>71</v>
      </c>
      <c r="C167" s="26"/>
    </row>
    <row r="168" spans="1:3" ht="12.75">
      <c r="A168" s="31">
        <v>11707102</v>
      </c>
      <c r="B168" s="28" t="s">
        <v>69</v>
      </c>
      <c r="C168" s="26"/>
    </row>
    <row r="169" spans="1:3" ht="12.75">
      <c r="A169" s="31">
        <v>11707103</v>
      </c>
      <c r="B169" s="28" t="s">
        <v>72</v>
      </c>
      <c r="C169" s="26"/>
    </row>
    <row r="170" spans="1:3" ht="12.75">
      <c r="A170" s="27">
        <v>117072</v>
      </c>
      <c r="B170" s="30" t="s">
        <v>78</v>
      </c>
      <c r="C170" s="23">
        <f>C171+C172+C173</f>
        <v>0</v>
      </c>
    </row>
    <row r="171" spans="1:3" ht="12.75">
      <c r="A171" s="31">
        <v>11707201</v>
      </c>
      <c r="B171" s="28" t="s">
        <v>71</v>
      </c>
      <c r="C171" s="26"/>
    </row>
    <row r="172" spans="1:3" ht="12.75">
      <c r="A172" s="31">
        <v>11707202</v>
      </c>
      <c r="B172" s="28" t="s">
        <v>69</v>
      </c>
      <c r="C172" s="26"/>
    </row>
    <row r="173" spans="1:3" ht="12.75">
      <c r="A173" s="31">
        <v>11707203</v>
      </c>
      <c r="B173" s="28" t="s">
        <v>72</v>
      </c>
      <c r="C173" s="26"/>
    </row>
    <row r="174" spans="1:3" ht="12.75">
      <c r="A174" s="45">
        <v>11708</v>
      </c>
      <c r="B174" s="44" t="s">
        <v>79</v>
      </c>
      <c r="C174" s="23">
        <f>C175+C176</f>
        <v>-2855.25</v>
      </c>
    </row>
    <row r="175" spans="1:3" ht="12.75">
      <c r="A175" s="27">
        <v>117081</v>
      </c>
      <c r="B175" s="30" t="s">
        <v>80</v>
      </c>
      <c r="C175" s="26">
        <v>-2855.25</v>
      </c>
    </row>
    <row r="176" spans="1:3" ht="12.75">
      <c r="A176" s="27">
        <v>117082</v>
      </c>
      <c r="B176" s="30" t="s">
        <v>81</v>
      </c>
      <c r="C176" s="26"/>
    </row>
    <row r="177" spans="1:3" ht="12.75">
      <c r="A177" s="45">
        <v>11799</v>
      </c>
      <c r="B177" s="44" t="s">
        <v>48</v>
      </c>
      <c r="C177" s="23">
        <f>C178+C182</f>
        <v>0</v>
      </c>
    </row>
    <row r="178" spans="1:3" ht="12.75">
      <c r="A178" s="27">
        <v>117991</v>
      </c>
      <c r="B178" s="30" t="s">
        <v>82</v>
      </c>
      <c r="C178" s="23">
        <f>C179+C180+C181</f>
        <v>0</v>
      </c>
    </row>
    <row r="179" spans="1:3" ht="12.75">
      <c r="A179" s="31">
        <v>11799101</v>
      </c>
      <c r="B179" s="28" t="s">
        <v>71</v>
      </c>
      <c r="C179" s="26"/>
    </row>
    <row r="180" spans="1:3" ht="12.75">
      <c r="A180" s="31">
        <v>11799102</v>
      </c>
      <c r="B180" s="28" t="s">
        <v>69</v>
      </c>
      <c r="C180" s="26"/>
    </row>
    <row r="181" spans="1:3" ht="12.75">
      <c r="A181" s="31">
        <v>11799103</v>
      </c>
      <c r="B181" s="28" t="s">
        <v>72</v>
      </c>
      <c r="C181" s="26"/>
    </row>
    <row r="182" spans="1:3" ht="12.75">
      <c r="A182" s="27">
        <v>117992</v>
      </c>
      <c r="B182" s="30" t="s">
        <v>83</v>
      </c>
      <c r="C182" s="23">
        <f>C183+C184+C185</f>
        <v>0</v>
      </c>
    </row>
    <row r="183" spans="1:3" ht="12.75">
      <c r="A183" s="31">
        <v>11799201</v>
      </c>
      <c r="B183" s="28" t="s">
        <v>71</v>
      </c>
      <c r="C183" s="26"/>
    </row>
    <row r="184" spans="1:3" ht="12.75">
      <c r="A184" s="31">
        <v>11799202</v>
      </c>
      <c r="B184" s="28" t="s">
        <v>69</v>
      </c>
      <c r="C184" s="26"/>
    </row>
    <row r="185" spans="1:3" ht="12.75">
      <c r="A185" s="31">
        <v>11799203</v>
      </c>
      <c r="B185" s="28" t="s">
        <v>72</v>
      </c>
      <c r="C185" s="26"/>
    </row>
    <row r="186" spans="1:3" ht="12.75">
      <c r="A186" s="24">
        <v>118</v>
      </c>
      <c r="B186" s="25" t="s">
        <v>84</v>
      </c>
      <c r="C186" s="26"/>
    </row>
    <row r="187" spans="1:3" ht="12.75">
      <c r="A187" s="24">
        <v>119</v>
      </c>
      <c r="B187" s="25" t="s">
        <v>85</v>
      </c>
      <c r="C187" s="23">
        <f>C188+C189+C190+C191</f>
        <v>0</v>
      </c>
    </row>
    <row r="188" spans="1:3" ht="12.75">
      <c r="A188" s="45">
        <v>11901</v>
      </c>
      <c r="B188" s="44" t="s">
        <v>86</v>
      </c>
      <c r="C188" s="26"/>
    </row>
    <row r="189" spans="1:3" ht="12.75">
      <c r="A189" s="45">
        <v>11902</v>
      </c>
      <c r="B189" s="44" t="s">
        <v>87</v>
      </c>
      <c r="C189" s="26"/>
    </row>
    <row r="190" spans="1:3" ht="12.75">
      <c r="A190" s="45">
        <v>11903</v>
      </c>
      <c r="B190" s="44" t="s">
        <v>88</v>
      </c>
      <c r="C190" s="26"/>
    </row>
    <row r="191" spans="1:3" ht="12.75">
      <c r="A191" s="45">
        <v>11904</v>
      </c>
      <c r="B191" s="44" t="s">
        <v>89</v>
      </c>
      <c r="C191" s="26"/>
    </row>
    <row r="192" spans="1:3" ht="12.75">
      <c r="A192" s="21">
        <v>12</v>
      </c>
      <c r="B192" s="29" t="s">
        <v>90</v>
      </c>
      <c r="C192" s="23">
        <f>C193+C208+C222+C235+C242+C245+C246+C247+C255+C260</f>
        <v>5075224.95</v>
      </c>
    </row>
    <row r="193" spans="1:3" ht="12.75">
      <c r="A193" s="24">
        <v>120</v>
      </c>
      <c r="B193" s="25" t="s">
        <v>91</v>
      </c>
      <c r="C193" s="23">
        <f>C194+C195+C196+C199+C200+C201+C202+C203+C204+C205+C206+C207</f>
        <v>1656914.92</v>
      </c>
    </row>
    <row r="194" spans="1:3" ht="12.75">
      <c r="A194" s="45">
        <v>12001</v>
      </c>
      <c r="B194" s="44" t="s">
        <v>92</v>
      </c>
      <c r="C194" s="26">
        <v>864740.53</v>
      </c>
    </row>
    <row r="195" spans="1:3" ht="12.75">
      <c r="A195" s="45">
        <v>12002</v>
      </c>
      <c r="B195" s="44" t="s">
        <v>93</v>
      </c>
      <c r="C195" s="26"/>
    </row>
    <row r="196" spans="1:3" ht="12.75">
      <c r="A196" s="45">
        <v>12003</v>
      </c>
      <c r="B196" s="44" t="s">
        <v>94</v>
      </c>
      <c r="C196" s="23">
        <f>C197+C198</f>
        <v>538408.39</v>
      </c>
    </row>
    <row r="197" spans="1:3" ht="12.75">
      <c r="A197" s="27">
        <v>120031</v>
      </c>
      <c r="B197" s="30" t="s">
        <v>95</v>
      </c>
      <c r="C197" s="26">
        <v>117075.66</v>
      </c>
    </row>
    <row r="198" spans="1:3" ht="12.75">
      <c r="A198" s="27">
        <v>120032</v>
      </c>
      <c r="B198" s="30" t="s">
        <v>96</v>
      </c>
      <c r="C198" s="26">
        <v>421332.73</v>
      </c>
    </row>
    <row r="199" spans="1:3" ht="12.75">
      <c r="A199" s="45">
        <v>12004</v>
      </c>
      <c r="B199" s="44" t="s">
        <v>97</v>
      </c>
      <c r="C199" s="26"/>
    </row>
    <row r="200" spans="1:3" ht="12.75">
      <c r="A200" s="45">
        <v>12005</v>
      </c>
      <c r="B200" s="44" t="s">
        <v>98</v>
      </c>
      <c r="C200" s="26"/>
    </row>
    <row r="201" spans="1:3" ht="12.75">
      <c r="A201" s="45">
        <v>12006</v>
      </c>
      <c r="B201" s="44" t="s">
        <v>99</v>
      </c>
      <c r="C201" s="26"/>
    </row>
    <row r="202" spans="1:3" ht="12.75">
      <c r="A202" s="45">
        <v>12007</v>
      </c>
      <c r="B202" s="44" t="s">
        <v>100</v>
      </c>
      <c r="C202" s="26">
        <v>253766</v>
      </c>
    </row>
    <row r="203" spans="1:3" ht="12.75">
      <c r="A203" s="45">
        <v>12008</v>
      </c>
      <c r="B203" s="44" t="s">
        <v>101</v>
      </c>
      <c r="C203" s="26"/>
    </row>
    <row r="204" spans="1:3" ht="12.75">
      <c r="A204" s="45">
        <v>12009</v>
      </c>
      <c r="B204" s="44" t="s">
        <v>102</v>
      </c>
      <c r="C204" s="26"/>
    </row>
    <row r="205" spans="1:3" ht="12.75">
      <c r="A205" s="45">
        <v>12010</v>
      </c>
      <c r="B205" s="44" t="s">
        <v>103</v>
      </c>
      <c r="C205" s="26"/>
    </row>
    <row r="206" spans="1:3" ht="12.75">
      <c r="A206" s="45">
        <v>12098</v>
      </c>
      <c r="B206" s="44" t="s">
        <v>104</v>
      </c>
      <c r="C206" s="26"/>
    </row>
    <row r="207" spans="1:3" ht="12.75">
      <c r="A207" s="45">
        <v>12099</v>
      </c>
      <c r="B207" s="44" t="s">
        <v>105</v>
      </c>
      <c r="C207" s="26"/>
    </row>
    <row r="208" spans="1:3" ht="12.75">
      <c r="A208" s="24">
        <v>121</v>
      </c>
      <c r="B208" s="25" t="s">
        <v>106</v>
      </c>
      <c r="C208" s="23">
        <f>C209+C212+C219+C220+C221</f>
        <v>-45232.509999999995</v>
      </c>
    </row>
    <row r="209" spans="1:3" ht="12.75">
      <c r="A209" s="45">
        <v>12101</v>
      </c>
      <c r="B209" s="44" t="s">
        <v>107</v>
      </c>
      <c r="C209" s="23">
        <f>C210+C211</f>
        <v>-25148.87</v>
      </c>
    </row>
    <row r="210" spans="1:3" ht="12.75">
      <c r="A210" s="27">
        <v>121011</v>
      </c>
      <c r="B210" s="30" t="s">
        <v>108</v>
      </c>
      <c r="C210" s="26">
        <v>-25148.87</v>
      </c>
    </row>
    <row r="211" spans="1:3" ht="12.75">
      <c r="A211" s="27">
        <v>121019</v>
      </c>
      <c r="B211" s="30" t="s">
        <v>109</v>
      </c>
      <c r="C211" s="26"/>
    </row>
    <row r="212" spans="1:3" ht="12.75">
      <c r="A212" s="45">
        <v>12103</v>
      </c>
      <c r="B212" s="44" t="s">
        <v>110</v>
      </c>
      <c r="C212" s="23">
        <f>C213+C216</f>
        <v>-20083.64</v>
      </c>
    </row>
    <row r="213" spans="1:3" ht="12.75">
      <c r="A213" s="27">
        <v>121031</v>
      </c>
      <c r="B213" s="30" t="s">
        <v>111</v>
      </c>
      <c r="C213" s="23">
        <f>C214+C215</f>
        <v>-20083.64</v>
      </c>
    </row>
    <row r="214" spans="1:3" ht="12.75">
      <c r="A214" s="31">
        <v>12103110</v>
      </c>
      <c r="B214" s="32" t="s">
        <v>108</v>
      </c>
      <c r="C214" s="26">
        <v>-20083.64</v>
      </c>
    </row>
    <row r="215" spans="1:3" ht="12.75">
      <c r="A215" s="31">
        <v>12103199</v>
      </c>
      <c r="B215" s="32" t="s">
        <v>109</v>
      </c>
      <c r="C215" s="26"/>
    </row>
    <row r="216" spans="1:3" ht="12.75">
      <c r="A216" s="27">
        <v>121032</v>
      </c>
      <c r="B216" s="30" t="s">
        <v>112</v>
      </c>
      <c r="C216" s="23">
        <f>C217+C218</f>
        <v>0</v>
      </c>
    </row>
    <row r="217" spans="1:3" ht="12.75">
      <c r="A217" s="31">
        <v>12103210</v>
      </c>
      <c r="B217" s="32" t="s">
        <v>108</v>
      </c>
      <c r="C217" s="26"/>
    </row>
    <row r="218" spans="1:3" ht="12.75">
      <c r="A218" s="31">
        <v>12103299</v>
      </c>
      <c r="B218" s="32" t="s">
        <v>113</v>
      </c>
      <c r="C218" s="26"/>
    </row>
    <row r="219" spans="1:3" ht="12.75">
      <c r="A219" s="45">
        <v>12105</v>
      </c>
      <c r="B219" s="44" t="s">
        <v>114</v>
      </c>
      <c r="C219" s="26"/>
    </row>
    <row r="220" spans="1:3" ht="12.75">
      <c r="A220" s="45">
        <v>12107</v>
      </c>
      <c r="B220" s="44" t="s">
        <v>115</v>
      </c>
      <c r="C220" s="26"/>
    </row>
    <row r="221" spans="1:3" ht="12.75">
      <c r="A221" s="45">
        <v>12198</v>
      </c>
      <c r="B221" s="44" t="s">
        <v>116</v>
      </c>
      <c r="C221" s="26"/>
    </row>
    <row r="222" spans="1:3" ht="12.75">
      <c r="A222" s="24">
        <v>122</v>
      </c>
      <c r="B222" s="25" t="s">
        <v>117</v>
      </c>
      <c r="C222" s="23">
        <f>C223+C226+C227+C228+C229+C230+C231+C232+C233+C234</f>
        <v>0</v>
      </c>
    </row>
    <row r="223" spans="1:3" ht="12.75">
      <c r="A223" s="45">
        <v>12203</v>
      </c>
      <c r="B223" s="44" t="s">
        <v>94</v>
      </c>
      <c r="C223" s="23">
        <f>C224+C225</f>
        <v>0</v>
      </c>
    </row>
    <row r="224" spans="1:3" ht="12.75">
      <c r="A224" s="27">
        <v>122031</v>
      </c>
      <c r="B224" s="30" t="s">
        <v>118</v>
      </c>
      <c r="C224" s="26"/>
    </row>
    <row r="225" spans="1:3" ht="12.75">
      <c r="A225" s="27">
        <v>122032</v>
      </c>
      <c r="B225" s="30" t="s">
        <v>96</v>
      </c>
      <c r="C225" s="26"/>
    </row>
    <row r="226" spans="1:3" ht="12.75">
      <c r="A226" s="45">
        <v>12204</v>
      </c>
      <c r="B226" s="44" t="s">
        <v>97</v>
      </c>
      <c r="C226" s="26"/>
    </row>
    <row r="227" spans="1:3" ht="12.75">
      <c r="A227" s="45">
        <v>12205</v>
      </c>
      <c r="B227" s="44" t="s">
        <v>98</v>
      </c>
      <c r="C227" s="26"/>
    </row>
    <row r="228" spans="1:3" ht="12.75">
      <c r="A228" s="45">
        <v>12206</v>
      </c>
      <c r="B228" s="44" t="s">
        <v>99</v>
      </c>
      <c r="C228" s="26"/>
    </row>
    <row r="229" spans="1:3" ht="12.75">
      <c r="A229" s="45">
        <v>12207</v>
      </c>
      <c r="B229" s="44" t="s">
        <v>100</v>
      </c>
      <c r="C229" s="26"/>
    </row>
    <row r="230" spans="1:3" ht="12.75">
      <c r="A230" s="45">
        <v>12208</v>
      </c>
      <c r="B230" s="44" t="s">
        <v>101</v>
      </c>
      <c r="C230" s="26"/>
    </row>
    <row r="231" spans="1:3" ht="12.75">
      <c r="A231" s="45">
        <v>12209</v>
      </c>
      <c r="B231" s="44" t="s">
        <v>102</v>
      </c>
      <c r="C231" s="26"/>
    </row>
    <row r="232" spans="1:3" ht="12.75">
      <c r="A232" s="45">
        <v>12210</v>
      </c>
      <c r="B232" s="44" t="s">
        <v>103</v>
      </c>
      <c r="C232" s="26"/>
    </row>
    <row r="233" spans="1:3" ht="12.75">
      <c r="A233" s="45">
        <v>12298</v>
      </c>
      <c r="B233" s="44" t="s">
        <v>104</v>
      </c>
      <c r="C233" s="26"/>
    </row>
    <row r="234" spans="1:3" ht="12.75">
      <c r="A234" s="45">
        <v>12299</v>
      </c>
      <c r="B234" s="44" t="s">
        <v>105</v>
      </c>
      <c r="C234" s="26"/>
    </row>
    <row r="235" spans="1:3" ht="12.75">
      <c r="A235" s="24">
        <v>123</v>
      </c>
      <c r="B235" s="25" t="s">
        <v>119</v>
      </c>
      <c r="C235" s="23">
        <f>C236+C239+C240+C241</f>
        <v>0</v>
      </c>
    </row>
    <row r="236" spans="1:3" ht="12.75">
      <c r="A236" s="45">
        <v>12303</v>
      </c>
      <c r="B236" s="44" t="s">
        <v>110</v>
      </c>
      <c r="C236" s="23">
        <f>C237+C238</f>
        <v>0</v>
      </c>
    </row>
    <row r="237" spans="1:3" ht="12.75">
      <c r="A237" s="27">
        <v>123031</v>
      </c>
      <c r="B237" s="30" t="s">
        <v>120</v>
      </c>
      <c r="C237" s="26"/>
    </row>
    <row r="238" spans="1:3" ht="12.75">
      <c r="A238" s="27">
        <v>123032</v>
      </c>
      <c r="B238" s="30" t="s">
        <v>112</v>
      </c>
      <c r="C238" s="26"/>
    </row>
    <row r="239" spans="1:3" ht="12.75">
      <c r="A239" s="45">
        <v>12305</v>
      </c>
      <c r="B239" s="44" t="s">
        <v>114</v>
      </c>
      <c r="C239" s="26"/>
    </row>
    <row r="240" spans="1:3" ht="12.75">
      <c r="A240" s="45">
        <v>12307</v>
      </c>
      <c r="B240" s="44" t="s">
        <v>115</v>
      </c>
      <c r="C240" s="26"/>
    </row>
    <row r="241" spans="1:3" ht="12.75">
      <c r="A241" s="45">
        <v>12398</v>
      </c>
      <c r="B241" s="44" t="s">
        <v>116</v>
      </c>
      <c r="C241" s="26"/>
    </row>
    <row r="242" spans="1:3" ht="12.75">
      <c r="A242" s="24">
        <v>124</v>
      </c>
      <c r="B242" s="25" t="s">
        <v>121</v>
      </c>
      <c r="C242" s="23">
        <f>C243+C244</f>
        <v>0</v>
      </c>
    </row>
    <row r="243" spans="1:3" ht="12.75">
      <c r="A243" s="45">
        <v>12401</v>
      </c>
      <c r="B243" s="44" t="s">
        <v>122</v>
      </c>
      <c r="C243" s="26"/>
    </row>
    <row r="244" spans="1:3" ht="12.75">
      <c r="A244" s="45">
        <v>12402</v>
      </c>
      <c r="B244" s="44" t="s">
        <v>123</v>
      </c>
      <c r="C244" s="26"/>
    </row>
    <row r="245" spans="1:3" ht="12.75">
      <c r="A245" s="24">
        <v>125</v>
      </c>
      <c r="B245" s="25" t="s">
        <v>124</v>
      </c>
      <c r="C245" s="26">
        <v>3463542.54</v>
      </c>
    </row>
    <row r="246" spans="1:3" ht="12.75">
      <c r="A246" s="24">
        <v>126</v>
      </c>
      <c r="B246" s="25" t="s">
        <v>125</v>
      </c>
      <c r="C246" s="26"/>
    </row>
    <row r="247" spans="1:3" ht="12.75">
      <c r="A247" s="24">
        <v>127</v>
      </c>
      <c r="B247" s="25" t="s">
        <v>126</v>
      </c>
      <c r="C247" s="23">
        <f>C248+C251+C252+C253+C254</f>
        <v>0</v>
      </c>
    </row>
    <row r="248" spans="1:3" ht="12.75">
      <c r="A248" s="45">
        <v>12701</v>
      </c>
      <c r="B248" s="44" t="s">
        <v>127</v>
      </c>
      <c r="C248" s="23">
        <f>C249+C250</f>
        <v>0</v>
      </c>
    </row>
    <row r="249" spans="1:3" ht="12.75">
      <c r="A249" s="27">
        <v>127011</v>
      </c>
      <c r="B249" s="30" t="s">
        <v>128</v>
      </c>
      <c r="C249" s="26"/>
    </row>
    <row r="250" spans="1:3" ht="12.75">
      <c r="A250" s="27">
        <v>127012</v>
      </c>
      <c r="B250" s="30" t="s">
        <v>129</v>
      </c>
      <c r="C250" s="26"/>
    </row>
    <row r="251" spans="1:3" ht="12.75">
      <c r="A251" s="45">
        <v>12702</v>
      </c>
      <c r="B251" s="44" t="s">
        <v>130</v>
      </c>
      <c r="C251" s="26"/>
    </row>
    <row r="252" spans="1:3" ht="12.75">
      <c r="A252" s="45">
        <v>12703</v>
      </c>
      <c r="B252" s="44" t="s">
        <v>131</v>
      </c>
      <c r="C252" s="26"/>
    </row>
    <row r="253" spans="1:3" ht="12.75">
      <c r="A253" s="45">
        <v>12704</v>
      </c>
      <c r="B253" s="44" t="s">
        <v>132</v>
      </c>
      <c r="C253" s="26"/>
    </row>
    <row r="254" spans="1:3" ht="12.75">
      <c r="A254" s="45">
        <v>12705</v>
      </c>
      <c r="B254" s="44" t="s">
        <v>133</v>
      </c>
      <c r="C254" s="26"/>
    </row>
    <row r="255" spans="1:3" ht="12.75">
      <c r="A255" s="24">
        <v>128</v>
      </c>
      <c r="B255" s="25" t="s">
        <v>134</v>
      </c>
      <c r="C255" s="23">
        <f>C256+C257+C258+C259</f>
        <v>240858.09</v>
      </c>
    </row>
    <row r="256" spans="1:3" ht="12.75">
      <c r="A256" s="45">
        <v>12801</v>
      </c>
      <c r="B256" s="44" t="s">
        <v>135</v>
      </c>
      <c r="C256" s="26">
        <v>233394.44</v>
      </c>
    </row>
    <row r="257" spans="1:3" ht="12.75">
      <c r="A257" s="45">
        <v>12802</v>
      </c>
      <c r="B257" s="44" t="s">
        <v>136</v>
      </c>
      <c r="C257" s="26"/>
    </row>
    <row r="258" spans="1:3" ht="12.75">
      <c r="A258" s="45">
        <v>12803</v>
      </c>
      <c r="B258" s="44" t="s">
        <v>137</v>
      </c>
      <c r="C258" s="26">
        <v>7463.65</v>
      </c>
    </row>
    <row r="259" spans="1:3" ht="12.75">
      <c r="A259" s="45">
        <v>12804</v>
      </c>
      <c r="B259" s="44" t="s">
        <v>138</v>
      </c>
      <c r="C259" s="26"/>
    </row>
    <row r="260" spans="1:3" ht="12.75">
      <c r="A260" s="24">
        <v>129</v>
      </c>
      <c r="B260" s="25" t="s">
        <v>139</v>
      </c>
      <c r="C260" s="23">
        <f>C261+C262+C263+C264</f>
        <v>-240858.09</v>
      </c>
    </row>
    <row r="261" spans="1:3" ht="12.75">
      <c r="A261" s="45">
        <v>12901</v>
      </c>
      <c r="B261" s="44" t="s">
        <v>140</v>
      </c>
      <c r="C261" s="26">
        <v>-233394.44</v>
      </c>
    </row>
    <row r="262" spans="1:3" ht="12.75">
      <c r="A262" s="45">
        <v>12902</v>
      </c>
      <c r="B262" s="44" t="s">
        <v>141</v>
      </c>
      <c r="C262" s="26"/>
    </row>
    <row r="263" spans="1:3" ht="12.75">
      <c r="A263" s="45">
        <v>12903</v>
      </c>
      <c r="B263" s="44" t="s">
        <v>142</v>
      </c>
      <c r="C263" s="26">
        <v>-7463.65</v>
      </c>
    </row>
    <row r="264" spans="1:3" ht="12.75">
      <c r="A264" s="45">
        <v>12904</v>
      </c>
      <c r="B264" s="44" t="s">
        <v>143</v>
      </c>
      <c r="C264" s="26"/>
    </row>
    <row r="265" spans="1:3" ht="12.75">
      <c r="A265" s="21">
        <v>13</v>
      </c>
      <c r="B265" s="29" t="s">
        <v>144</v>
      </c>
      <c r="C265" s="23">
        <f>C266+C267+C268+C269+C270+C271+C272+C273+C274</f>
        <v>0</v>
      </c>
    </row>
    <row r="266" spans="1:3" ht="12.75">
      <c r="A266" s="24">
        <v>131</v>
      </c>
      <c r="B266" s="25" t="s">
        <v>145</v>
      </c>
      <c r="C266" s="26"/>
    </row>
    <row r="267" spans="1:3" ht="12.75">
      <c r="A267" s="24">
        <v>132</v>
      </c>
      <c r="B267" s="25" t="s">
        <v>146</v>
      </c>
      <c r="C267" s="26"/>
    </row>
    <row r="268" spans="1:3" ht="12.75">
      <c r="A268" s="24">
        <v>133</v>
      </c>
      <c r="B268" s="25" t="s">
        <v>147</v>
      </c>
      <c r="C268" s="26"/>
    </row>
    <row r="269" spans="1:3" ht="12.75">
      <c r="A269" s="24">
        <v>134</v>
      </c>
      <c r="B269" s="25" t="s">
        <v>148</v>
      </c>
      <c r="C269" s="26"/>
    </row>
    <row r="270" spans="1:3" ht="12.75">
      <c r="A270" s="24">
        <v>135</v>
      </c>
      <c r="B270" s="25" t="s">
        <v>149</v>
      </c>
      <c r="C270" s="26"/>
    </row>
    <row r="271" spans="1:3" ht="12.75">
      <c r="A271" s="24">
        <v>136</v>
      </c>
      <c r="B271" s="25" t="s">
        <v>150</v>
      </c>
      <c r="C271" s="26"/>
    </row>
    <row r="272" spans="1:3" ht="12.75">
      <c r="A272" s="24">
        <v>137</v>
      </c>
      <c r="B272" s="25" t="s">
        <v>151</v>
      </c>
      <c r="C272" s="26"/>
    </row>
    <row r="273" spans="1:3" ht="12.75">
      <c r="A273" s="24">
        <v>138</v>
      </c>
      <c r="B273" s="25" t="s">
        <v>152</v>
      </c>
      <c r="C273" s="26"/>
    </row>
    <row r="274" spans="1:3" ht="12.75">
      <c r="A274" s="24">
        <v>139</v>
      </c>
      <c r="B274" s="25" t="s">
        <v>153</v>
      </c>
      <c r="C274" s="26"/>
    </row>
    <row r="275" spans="1:3" ht="12.75">
      <c r="A275" s="21">
        <v>14</v>
      </c>
      <c r="B275" s="29" t="s">
        <v>104</v>
      </c>
      <c r="C275" s="23">
        <f>C276+C277+C278+C279+C283+C284+C285</f>
        <v>4365.05</v>
      </c>
    </row>
    <row r="276" spans="1:3" ht="12.75">
      <c r="A276" s="24">
        <v>141</v>
      </c>
      <c r="B276" s="25" t="s">
        <v>154</v>
      </c>
      <c r="C276" s="26"/>
    </row>
    <row r="277" spans="1:3" ht="12.75">
      <c r="A277" s="24">
        <v>142</v>
      </c>
      <c r="B277" s="25" t="s">
        <v>155</v>
      </c>
      <c r="C277" s="26"/>
    </row>
    <row r="278" spans="1:3" ht="12.75">
      <c r="A278" s="24">
        <v>145</v>
      </c>
      <c r="B278" s="25" t="s">
        <v>156</v>
      </c>
      <c r="C278" s="26">
        <v>4365.05</v>
      </c>
    </row>
    <row r="279" spans="1:3" ht="12.75">
      <c r="A279" s="24">
        <v>146</v>
      </c>
      <c r="B279" s="25" t="s">
        <v>157</v>
      </c>
      <c r="C279" s="23">
        <f>C280+C281+C282</f>
        <v>0</v>
      </c>
    </row>
    <row r="280" spans="1:3" ht="12.75">
      <c r="A280" s="45">
        <v>14603</v>
      </c>
      <c r="B280" s="44" t="s">
        <v>158</v>
      </c>
      <c r="C280" s="26"/>
    </row>
    <row r="281" spans="1:3" ht="12.75">
      <c r="A281" s="45">
        <v>14607</v>
      </c>
      <c r="B281" s="44" t="s">
        <v>159</v>
      </c>
      <c r="C281" s="26"/>
    </row>
    <row r="282" spans="1:3" ht="12.75">
      <c r="A282" s="45">
        <v>14699</v>
      </c>
      <c r="B282" s="44" t="s">
        <v>157</v>
      </c>
      <c r="C282" s="26"/>
    </row>
    <row r="283" spans="1:3" ht="12.75">
      <c r="A283" s="24">
        <v>147</v>
      </c>
      <c r="B283" s="25" t="s">
        <v>160</v>
      </c>
      <c r="C283" s="26"/>
    </row>
    <row r="284" spans="1:3" ht="12.75">
      <c r="A284" s="24">
        <v>148</v>
      </c>
      <c r="B284" s="25" t="s">
        <v>161</v>
      </c>
      <c r="C284" s="26"/>
    </row>
    <row r="285" spans="1:3" ht="12.75">
      <c r="A285" s="24">
        <v>149</v>
      </c>
      <c r="B285" s="25" t="s">
        <v>162</v>
      </c>
      <c r="C285" s="26"/>
    </row>
    <row r="286" spans="1:3" ht="12.75">
      <c r="A286" s="21">
        <v>18</v>
      </c>
      <c r="B286" s="29" t="s">
        <v>163</v>
      </c>
      <c r="C286" s="23">
        <f>C287+C291+C292+C293</f>
        <v>334739.68000000005</v>
      </c>
    </row>
    <row r="287" spans="1:3" ht="12.75">
      <c r="A287" s="24">
        <v>180</v>
      </c>
      <c r="B287" s="25" t="s">
        <v>164</v>
      </c>
      <c r="C287" s="23">
        <f>C288+C290+C289</f>
        <v>334739.68000000005</v>
      </c>
    </row>
    <row r="288" spans="1:3" ht="12.75">
      <c r="A288" s="45">
        <v>18001</v>
      </c>
      <c r="B288" s="44" t="s">
        <v>165</v>
      </c>
      <c r="C288" s="26">
        <v>334739.68000000005</v>
      </c>
    </row>
    <row r="289" spans="1:3" ht="12.75">
      <c r="A289" s="45">
        <v>18010</v>
      </c>
      <c r="B289" s="44" t="s">
        <v>166</v>
      </c>
      <c r="C289" s="26"/>
    </row>
    <row r="290" spans="1:3" ht="12.75">
      <c r="A290" s="45">
        <v>18099</v>
      </c>
      <c r="B290" s="44" t="s">
        <v>167</v>
      </c>
      <c r="C290" s="26"/>
    </row>
    <row r="291" spans="1:3" ht="12.75">
      <c r="A291" s="24">
        <v>181</v>
      </c>
      <c r="B291" s="25" t="s">
        <v>168</v>
      </c>
      <c r="C291" s="26"/>
    </row>
    <row r="292" spans="1:3" ht="12.75">
      <c r="A292" s="24">
        <v>183</v>
      </c>
      <c r="B292" s="25" t="s">
        <v>169</v>
      </c>
      <c r="C292" s="26"/>
    </row>
    <row r="293" spans="1:3" ht="12.75">
      <c r="A293" s="24">
        <v>189</v>
      </c>
      <c r="B293" s="25" t="s">
        <v>170</v>
      </c>
      <c r="C293" s="26"/>
    </row>
    <row r="294" spans="1:3" ht="12.75">
      <c r="A294" s="21">
        <v>19</v>
      </c>
      <c r="B294" s="29" t="s">
        <v>171</v>
      </c>
      <c r="C294" s="23">
        <f>C295+C296+C297+C298+C299+C300+C301+C302</f>
        <v>2528140.7199999997</v>
      </c>
    </row>
    <row r="295" spans="1:3" ht="12.75">
      <c r="A295" s="24">
        <v>192</v>
      </c>
      <c r="B295" s="25" t="s">
        <v>172</v>
      </c>
      <c r="C295" s="26"/>
    </row>
    <row r="296" spans="1:3" ht="12.75">
      <c r="A296" s="24">
        <v>193</v>
      </c>
      <c r="B296" s="25" t="s">
        <v>173</v>
      </c>
      <c r="C296" s="26">
        <v>2507990.9</v>
      </c>
    </row>
    <row r="297" spans="1:3" ht="12.75">
      <c r="A297" s="24">
        <v>194</v>
      </c>
      <c r="B297" s="25" t="s">
        <v>174</v>
      </c>
      <c r="C297" s="26"/>
    </row>
    <row r="298" spans="1:3" ht="12.75">
      <c r="A298" s="24">
        <v>195</v>
      </c>
      <c r="B298" s="25" t="s">
        <v>175</v>
      </c>
      <c r="C298" s="26">
        <v>20150</v>
      </c>
    </row>
    <row r="299" spans="1:3" ht="12.75">
      <c r="A299" s="24">
        <v>196</v>
      </c>
      <c r="B299" s="25" t="s">
        <v>176</v>
      </c>
      <c r="C299" s="26"/>
    </row>
    <row r="300" spans="1:3" ht="12.75">
      <c r="A300" s="24">
        <v>197</v>
      </c>
      <c r="B300" s="25" t="s">
        <v>177</v>
      </c>
      <c r="C300" s="26"/>
    </row>
    <row r="301" spans="1:3" ht="12.75">
      <c r="A301" s="24">
        <v>198</v>
      </c>
      <c r="B301" s="25" t="s">
        <v>178</v>
      </c>
      <c r="C301" s="26">
        <v>-0.18</v>
      </c>
    </row>
    <row r="302" spans="1:3" ht="12.75">
      <c r="A302" s="24">
        <v>199</v>
      </c>
      <c r="B302" s="25" t="s">
        <v>179</v>
      </c>
      <c r="C302" s="26"/>
    </row>
    <row r="303" spans="1:3" ht="12.75">
      <c r="A303" s="33">
        <v>2</v>
      </c>
      <c r="B303" s="33" t="s">
        <v>180</v>
      </c>
      <c r="C303" s="23">
        <f>C304+C377+C387+C395+C414+C457+C470+C477</f>
        <v>1280091</v>
      </c>
    </row>
    <row r="304" spans="1:3" ht="12.75">
      <c r="A304" s="34">
        <v>22</v>
      </c>
      <c r="B304" s="34" t="s">
        <v>90</v>
      </c>
      <c r="C304" s="23">
        <f>C305+C320+C334+C347+C354+C357+C358+C359+C367+C372</f>
        <v>0</v>
      </c>
    </row>
    <row r="305" spans="1:3" ht="12.75">
      <c r="A305" s="24">
        <v>220</v>
      </c>
      <c r="B305" s="25" t="s">
        <v>91</v>
      </c>
      <c r="C305" s="23">
        <f>C306+C307+C308+C311+C312+C313+C314+C315+C316+C317+C318+C319</f>
        <v>0</v>
      </c>
    </row>
    <row r="306" spans="1:3" ht="12.75">
      <c r="A306" s="45">
        <v>22001</v>
      </c>
      <c r="B306" s="44" t="s">
        <v>92</v>
      </c>
      <c r="C306" s="26"/>
    </row>
    <row r="307" spans="1:3" ht="12.75">
      <c r="A307" s="45">
        <v>22002</v>
      </c>
      <c r="B307" s="44" t="s">
        <v>93</v>
      </c>
      <c r="C307" s="26"/>
    </row>
    <row r="308" spans="1:3" ht="12.75">
      <c r="A308" s="45">
        <v>22003</v>
      </c>
      <c r="B308" s="44" t="s">
        <v>94</v>
      </c>
      <c r="C308" s="23">
        <f>C309+C310</f>
        <v>0</v>
      </c>
    </row>
    <row r="309" spans="1:3" ht="12.75">
      <c r="A309" s="27">
        <v>220031</v>
      </c>
      <c r="B309" s="30" t="s">
        <v>95</v>
      </c>
      <c r="C309" s="26"/>
    </row>
    <row r="310" spans="1:3" ht="12.75">
      <c r="A310" s="27">
        <v>220033</v>
      </c>
      <c r="B310" s="30" t="s">
        <v>96</v>
      </c>
      <c r="C310" s="26"/>
    </row>
    <row r="311" spans="1:3" ht="12.75">
      <c r="A311" s="45">
        <v>22004</v>
      </c>
      <c r="B311" s="44" t="s">
        <v>97</v>
      </c>
      <c r="C311" s="26"/>
    </row>
    <row r="312" spans="1:3" ht="12.75">
      <c r="A312" s="45">
        <v>22005</v>
      </c>
      <c r="B312" s="44" t="s">
        <v>98</v>
      </c>
      <c r="C312" s="26"/>
    </row>
    <row r="313" spans="1:3" ht="12.75">
      <c r="A313" s="45">
        <v>22006</v>
      </c>
      <c r="B313" s="44" t="s">
        <v>99</v>
      </c>
      <c r="C313" s="26"/>
    </row>
    <row r="314" spans="1:3" ht="12.75">
      <c r="A314" s="45">
        <v>22007</v>
      </c>
      <c r="B314" s="44" t="s">
        <v>100</v>
      </c>
      <c r="C314" s="26"/>
    </row>
    <row r="315" spans="1:3" ht="12.75">
      <c r="A315" s="45">
        <v>22008</v>
      </c>
      <c r="B315" s="44" t="s">
        <v>101</v>
      </c>
      <c r="C315" s="26"/>
    </row>
    <row r="316" spans="1:3" ht="12.75">
      <c r="A316" s="45">
        <v>22009</v>
      </c>
      <c r="B316" s="44" t="s">
        <v>102</v>
      </c>
      <c r="C316" s="26"/>
    </row>
    <row r="317" spans="1:3" ht="12.75">
      <c r="A317" s="45">
        <v>22010</v>
      </c>
      <c r="B317" s="44" t="s">
        <v>103</v>
      </c>
      <c r="C317" s="26"/>
    </row>
    <row r="318" spans="1:3" ht="12.75">
      <c r="A318" s="45">
        <v>22098</v>
      </c>
      <c r="B318" s="44" t="s">
        <v>104</v>
      </c>
      <c r="C318" s="26"/>
    </row>
    <row r="319" spans="1:3" ht="12.75">
      <c r="A319" s="45">
        <v>22099</v>
      </c>
      <c r="B319" s="44" t="s">
        <v>105</v>
      </c>
      <c r="C319" s="26"/>
    </row>
    <row r="320" spans="1:3" ht="12.75">
      <c r="A320" s="24">
        <v>221</v>
      </c>
      <c r="B320" s="25" t="s">
        <v>106</v>
      </c>
      <c r="C320" s="23">
        <f>C321+C324+C331+C332+C333</f>
        <v>0</v>
      </c>
    </row>
    <row r="321" spans="1:3" ht="12.75">
      <c r="A321" s="45">
        <v>22101</v>
      </c>
      <c r="B321" s="44" t="s">
        <v>107</v>
      </c>
      <c r="C321" s="23">
        <f>C322+C323</f>
        <v>0</v>
      </c>
    </row>
    <row r="322" spans="1:3" ht="12.75">
      <c r="A322" s="27">
        <v>221011</v>
      </c>
      <c r="B322" s="30" t="s">
        <v>108</v>
      </c>
      <c r="C322" s="26"/>
    </row>
    <row r="323" spans="1:3" ht="12.75">
      <c r="A323" s="27">
        <v>221019</v>
      </c>
      <c r="B323" s="30" t="s">
        <v>109</v>
      </c>
      <c r="C323" s="26"/>
    </row>
    <row r="324" spans="1:3" ht="12.75">
      <c r="A324" s="45">
        <v>22103</v>
      </c>
      <c r="B324" s="44" t="s">
        <v>110</v>
      </c>
      <c r="C324" s="23">
        <f>C325+C328</f>
        <v>0</v>
      </c>
    </row>
    <row r="325" spans="1:3" ht="12.75">
      <c r="A325" s="27">
        <v>221031</v>
      </c>
      <c r="B325" s="30" t="s">
        <v>111</v>
      </c>
      <c r="C325" s="23">
        <f>C326+C327</f>
        <v>0</v>
      </c>
    </row>
    <row r="326" spans="1:3" ht="12.75">
      <c r="A326" s="31">
        <v>22103110</v>
      </c>
      <c r="B326" s="32" t="s">
        <v>108</v>
      </c>
      <c r="C326" s="26"/>
    </row>
    <row r="327" spans="1:3" ht="12.75">
      <c r="A327" s="31">
        <v>22103199</v>
      </c>
      <c r="B327" s="32" t="s">
        <v>109</v>
      </c>
      <c r="C327" s="26"/>
    </row>
    <row r="328" spans="1:3" ht="12.75">
      <c r="A328" s="27">
        <v>221033</v>
      </c>
      <c r="B328" s="30" t="s">
        <v>112</v>
      </c>
      <c r="C328" s="23">
        <f>C329+C330</f>
        <v>0</v>
      </c>
    </row>
    <row r="329" spans="1:3" ht="12.75">
      <c r="A329" s="31">
        <v>22103310</v>
      </c>
      <c r="B329" s="32" t="s">
        <v>108</v>
      </c>
      <c r="C329" s="26"/>
    </row>
    <row r="330" spans="1:3" ht="12.75">
      <c r="A330" s="31">
        <v>22103399</v>
      </c>
      <c r="B330" s="32" t="s">
        <v>109</v>
      </c>
      <c r="C330" s="26"/>
    </row>
    <row r="331" spans="1:3" ht="12.75">
      <c r="A331" s="45">
        <v>22105</v>
      </c>
      <c r="B331" s="44" t="s">
        <v>114</v>
      </c>
      <c r="C331" s="26"/>
    </row>
    <row r="332" spans="1:3" ht="12.75">
      <c r="A332" s="45">
        <v>22107</v>
      </c>
      <c r="B332" s="44" t="s">
        <v>115</v>
      </c>
      <c r="C332" s="26"/>
    </row>
    <row r="333" spans="1:3" ht="12.75">
      <c r="A333" s="45">
        <v>22198</v>
      </c>
      <c r="B333" s="44" t="s">
        <v>116</v>
      </c>
      <c r="C333" s="26"/>
    </row>
    <row r="334" spans="1:3" ht="12.75">
      <c r="A334" s="24">
        <v>222</v>
      </c>
      <c r="B334" s="25" t="s">
        <v>117</v>
      </c>
      <c r="C334" s="23">
        <f>C335+C338+C339+C340+C341+C342+C343+C344+C345+C346</f>
        <v>0</v>
      </c>
    </row>
    <row r="335" spans="1:3" ht="12.75">
      <c r="A335" s="45">
        <v>22203</v>
      </c>
      <c r="B335" s="44" t="s">
        <v>94</v>
      </c>
      <c r="C335" s="23">
        <f>C337+C336</f>
        <v>0</v>
      </c>
    </row>
    <row r="336" spans="1:3" ht="12.75">
      <c r="A336" s="27">
        <v>222031</v>
      </c>
      <c r="B336" s="30" t="s">
        <v>118</v>
      </c>
      <c r="C336" s="26"/>
    </row>
    <row r="337" spans="1:3" ht="12.75">
      <c r="A337" s="27">
        <v>222032</v>
      </c>
      <c r="B337" s="30" t="s">
        <v>96</v>
      </c>
      <c r="C337" s="26"/>
    </row>
    <row r="338" spans="1:3" ht="12.75">
      <c r="A338" s="45">
        <v>22204</v>
      </c>
      <c r="B338" s="44" t="s">
        <v>97</v>
      </c>
      <c r="C338" s="26"/>
    </row>
    <row r="339" spans="1:3" ht="12.75">
      <c r="A339" s="45">
        <v>22205</v>
      </c>
      <c r="B339" s="44" t="s">
        <v>98</v>
      </c>
      <c r="C339" s="26"/>
    </row>
    <row r="340" spans="1:3" ht="12.75">
      <c r="A340" s="45">
        <v>22206</v>
      </c>
      <c r="B340" s="44" t="s">
        <v>99</v>
      </c>
      <c r="C340" s="26"/>
    </row>
    <row r="341" spans="1:3" ht="12.75">
      <c r="A341" s="45">
        <v>22207</v>
      </c>
      <c r="B341" s="44" t="s">
        <v>100</v>
      </c>
      <c r="C341" s="26"/>
    </row>
    <row r="342" spans="1:3" ht="12.75">
      <c r="A342" s="45">
        <v>22208</v>
      </c>
      <c r="B342" s="44" t="s">
        <v>101</v>
      </c>
      <c r="C342" s="26"/>
    </row>
    <row r="343" spans="1:3" ht="12.75">
      <c r="A343" s="45">
        <v>22209</v>
      </c>
      <c r="B343" s="44" t="s">
        <v>102</v>
      </c>
      <c r="C343" s="26"/>
    </row>
    <row r="344" spans="1:3" ht="12.75">
      <c r="A344" s="45">
        <v>22210</v>
      </c>
      <c r="B344" s="44" t="s">
        <v>103</v>
      </c>
      <c r="C344" s="26"/>
    </row>
    <row r="345" spans="1:3" ht="12.75">
      <c r="A345" s="45">
        <v>22298</v>
      </c>
      <c r="B345" s="44" t="s">
        <v>104</v>
      </c>
      <c r="C345" s="26"/>
    </row>
    <row r="346" spans="1:3" ht="12.75">
      <c r="A346" s="45">
        <v>22299</v>
      </c>
      <c r="B346" s="44" t="s">
        <v>105</v>
      </c>
      <c r="C346" s="26"/>
    </row>
    <row r="347" spans="1:3" ht="12.75">
      <c r="A347" s="24">
        <v>223</v>
      </c>
      <c r="B347" s="25" t="s">
        <v>119</v>
      </c>
      <c r="C347" s="23">
        <f>C348+C351+C352+C353</f>
        <v>0</v>
      </c>
    </row>
    <row r="348" spans="1:3" ht="12.75">
      <c r="A348" s="45">
        <v>22303</v>
      </c>
      <c r="B348" s="44" t="s">
        <v>110</v>
      </c>
      <c r="C348" s="23">
        <f>C349+C350</f>
        <v>0</v>
      </c>
    </row>
    <row r="349" spans="1:3" ht="12.75">
      <c r="A349" s="27">
        <v>223031</v>
      </c>
      <c r="B349" s="30" t="s">
        <v>120</v>
      </c>
      <c r="C349" s="26"/>
    </row>
    <row r="350" spans="1:3" ht="12.75">
      <c r="A350" s="27">
        <v>223032</v>
      </c>
      <c r="B350" s="30" t="s">
        <v>112</v>
      </c>
      <c r="C350" s="26"/>
    </row>
    <row r="351" spans="1:3" ht="12.75">
      <c r="A351" s="45">
        <v>22305</v>
      </c>
      <c r="B351" s="44" t="s">
        <v>114</v>
      </c>
      <c r="C351" s="26"/>
    </row>
    <row r="352" spans="1:3" ht="12.75">
      <c r="A352" s="45">
        <v>22307</v>
      </c>
      <c r="B352" s="44" t="s">
        <v>115</v>
      </c>
      <c r="C352" s="26"/>
    </row>
    <row r="353" spans="1:3" ht="12.75">
      <c r="A353" s="45">
        <v>22398</v>
      </c>
      <c r="B353" s="44" t="s">
        <v>116</v>
      </c>
      <c r="C353" s="26"/>
    </row>
    <row r="354" spans="1:3" ht="12.75">
      <c r="A354" s="24">
        <v>224</v>
      </c>
      <c r="B354" s="25" t="s">
        <v>121</v>
      </c>
      <c r="C354" s="23">
        <f>C355+C356</f>
        <v>0</v>
      </c>
    </row>
    <row r="355" spans="1:3" ht="12.75">
      <c r="A355" s="45">
        <v>22401</v>
      </c>
      <c r="B355" s="44" t="s">
        <v>122</v>
      </c>
      <c r="C355" s="26"/>
    </row>
    <row r="356" spans="1:3" ht="12.75">
      <c r="A356" s="45">
        <v>22402</v>
      </c>
      <c r="B356" s="44" t="s">
        <v>123</v>
      </c>
      <c r="C356" s="26"/>
    </row>
    <row r="357" spans="1:3" ht="12.75">
      <c r="A357" s="24">
        <v>225</v>
      </c>
      <c r="B357" s="25" t="s">
        <v>124</v>
      </c>
      <c r="C357" s="26"/>
    </row>
    <row r="358" spans="1:3" ht="12.75">
      <c r="A358" s="24">
        <v>226</v>
      </c>
      <c r="B358" s="25" t="s">
        <v>125</v>
      </c>
      <c r="C358" s="26"/>
    </row>
    <row r="359" spans="1:3" ht="12.75">
      <c r="A359" s="24">
        <v>227</v>
      </c>
      <c r="B359" s="25" t="s">
        <v>181</v>
      </c>
      <c r="C359" s="23">
        <f>C360+C363+C364+C365+C366</f>
        <v>0</v>
      </c>
    </row>
    <row r="360" spans="1:3" ht="12.75">
      <c r="A360" s="45">
        <v>22701</v>
      </c>
      <c r="B360" s="44" t="s">
        <v>127</v>
      </c>
      <c r="C360" s="23">
        <f>C361+C362</f>
        <v>0</v>
      </c>
    </row>
    <row r="361" spans="1:3" ht="12.75">
      <c r="A361" s="27">
        <v>227011</v>
      </c>
      <c r="B361" s="27" t="s">
        <v>128</v>
      </c>
      <c r="C361" s="26"/>
    </row>
    <row r="362" spans="1:3" ht="12.75">
      <c r="A362" s="27">
        <v>227012</v>
      </c>
      <c r="B362" s="27" t="s">
        <v>129</v>
      </c>
      <c r="C362" s="26"/>
    </row>
    <row r="363" spans="1:3" ht="12.75">
      <c r="A363" s="45">
        <v>22702</v>
      </c>
      <c r="B363" s="44" t="s">
        <v>130</v>
      </c>
      <c r="C363" s="26"/>
    </row>
    <row r="364" spans="1:3" ht="12.75">
      <c r="A364" s="45">
        <v>22703</v>
      </c>
      <c r="B364" s="44" t="s">
        <v>131</v>
      </c>
      <c r="C364" s="26"/>
    </row>
    <row r="365" spans="1:3" ht="12.75">
      <c r="A365" s="45">
        <v>22704</v>
      </c>
      <c r="B365" s="44" t="s">
        <v>132</v>
      </c>
      <c r="C365" s="26"/>
    </row>
    <row r="366" spans="1:3" ht="12.75">
      <c r="A366" s="45">
        <v>22705</v>
      </c>
      <c r="B366" s="44" t="s">
        <v>133</v>
      </c>
      <c r="C366" s="26"/>
    </row>
    <row r="367" spans="1:3" ht="12.75">
      <c r="A367" s="24">
        <v>228</v>
      </c>
      <c r="B367" s="25" t="s">
        <v>182</v>
      </c>
      <c r="C367" s="23">
        <f>C368+C369+C370+C371</f>
        <v>0</v>
      </c>
    </row>
    <row r="368" spans="1:3" ht="12.75">
      <c r="A368" s="45">
        <v>22801</v>
      </c>
      <c r="B368" s="44" t="s">
        <v>135</v>
      </c>
      <c r="C368" s="26"/>
    </row>
    <row r="369" spans="1:3" ht="12.75">
      <c r="A369" s="45">
        <v>22802</v>
      </c>
      <c r="B369" s="44" t="s">
        <v>136</v>
      </c>
      <c r="C369" s="26"/>
    </row>
    <row r="370" spans="1:3" ht="12.75">
      <c r="A370" s="45">
        <v>22803</v>
      </c>
      <c r="B370" s="44" t="s">
        <v>137</v>
      </c>
      <c r="C370" s="26"/>
    </row>
    <row r="371" spans="1:3" ht="12.75">
      <c r="A371" s="45">
        <v>22804</v>
      </c>
      <c r="B371" s="44" t="s">
        <v>138</v>
      </c>
      <c r="C371" s="26"/>
    </row>
    <row r="372" spans="1:3" ht="12.75">
      <c r="A372" s="24">
        <v>229</v>
      </c>
      <c r="B372" s="25" t="s">
        <v>139</v>
      </c>
      <c r="C372" s="23">
        <f>C373+C374+C375+C376</f>
        <v>0</v>
      </c>
    </row>
    <row r="373" spans="1:3" ht="12.75">
      <c r="A373" s="45">
        <v>22901</v>
      </c>
      <c r="B373" s="44" t="s">
        <v>140</v>
      </c>
      <c r="C373" s="26"/>
    </row>
    <row r="374" spans="1:3" ht="12.75">
      <c r="A374" s="45">
        <v>22902</v>
      </c>
      <c r="B374" s="44" t="s">
        <v>141</v>
      </c>
      <c r="C374" s="26"/>
    </row>
    <row r="375" spans="1:3" ht="12.75">
      <c r="A375" s="45">
        <v>22903</v>
      </c>
      <c r="B375" s="44" t="s">
        <v>142</v>
      </c>
      <c r="C375" s="26"/>
    </row>
    <row r="376" spans="1:3" ht="12.75">
      <c r="A376" s="45">
        <v>22904</v>
      </c>
      <c r="B376" s="44" t="s">
        <v>183</v>
      </c>
      <c r="C376" s="26"/>
    </row>
    <row r="377" spans="1:3" ht="12.75">
      <c r="A377" s="21">
        <v>23</v>
      </c>
      <c r="B377" s="29" t="s">
        <v>144</v>
      </c>
      <c r="C377" s="23">
        <f>C378+C379+C380+C381+C382+C383+C384+C385+C386</f>
        <v>0</v>
      </c>
    </row>
    <row r="378" spans="1:3" ht="12.75">
      <c r="A378" s="24">
        <v>231</v>
      </c>
      <c r="B378" s="25" t="s">
        <v>145</v>
      </c>
      <c r="C378" s="26"/>
    </row>
    <row r="379" spans="1:3" ht="12.75">
      <c r="A379" s="24">
        <v>232</v>
      </c>
      <c r="B379" s="25" t="s">
        <v>146</v>
      </c>
      <c r="C379" s="26"/>
    </row>
    <row r="380" spans="1:3" ht="12.75">
      <c r="A380" s="24">
        <v>233</v>
      </c>
      <c r="B380" s="25" t="s">
        <v>147</v>
      </c>
      <c r="C380" s="26"/>
    </row>
    <row r="381" spans="1:3" ht="12.75">
      <c r="A381" s="24">
        <v>234</v>
      </c>
      <c r="B381" s="25" t="s">
        <v>148</v>
      </c>
      <c r="C381" s="26"/>
    </row>
    <row r="382" spans="1:3" ht="12.75">
      <c r="A382" s="24">
        <v>235</v>
      </c>
      <c r="B382" s="25" t="s">
        <v>149</v>
      </c>
      <c r="C382" s="26"/>
    </row>
    <row r="383" spans="1:3" ht="12.75">
      <c r="A383" s="24">
        <v>236</v>
      </c>
      <c r="B383" s="25" t="s">
        <v>150</v>
      </c>
      <c r="C383" s="26"/>
    </row>
    <row r="384" spans="1:3" ht="12.75">
      <c r="A384" s="24">
        <v>237</v>
      </c>
      <c r="B384" s="25" t="s">
        <v>184</v>
      </c>
      <c r="C384" s="26"/>
    </row>
    <row r="385" spans="1:3" ht="12.75">
      <c r="A385" s="24">
        <v>238</v>
      </c>
      <c r="B385" s="25" t="s">
        <v>152</v>
      </c>
      <c r="C385" s="26"/>
    </row>
    <row r="386" spans="1:3" ht="12.75">
      <c r="A386" s="24">
        <v>239</v>
      </c>
      <c r="B386" s="25" t="s">
        <v>153</v>
      </c>
      <c r="C386" s="26"/>
    </row>
    <row r="387" spans="1:3" ht="12.75">
      <c r="A387" s="21">
        <v>24</v>
      </c>
      <c r="B387" s="29" t="s">
        <v>104</v>
      </c>
      <c r="C387" s="23">
        <f>C388+C389+C390+C391+C392+C393+C394</f>
        <v>0</v>
      </c>
    </row>
    <row r="388" spans="1:3" ht="12.75">
      <c r="A388" s="24">
        <v>241</v>
      </c>
      <c r="B388" s="25" t="s">
        <v>154</v>
      </c>
      <c r="C388" s="26"/>
    </row>
    <row r="389" spans="1:3" ht="12.75">
      <c r="A389" s="24">
        <v>242</v>
      </c>
      <c r="B389" s="25" t="s">
        <v>185</v>
      </c>
      <c r="C389" s="26"/>
    </row>
    <row r="390" spans="1:3" ht="12.75">
      <c r="A390" s="24">
        <v>245</v>
      </c>
      <c r="B390" s="25" t="s">
        <v>156</v>
      </c>
      <c r="C390" s="26"/>
    </row>
    <row r="391" spans="1:3" ht="12.75">
      <c r="A391" s="24">
        <v>246</v>
      </c>
      <c r="B391" s="25" t="s">
        <v>157</v>
      </c>
      <c r="C391" s="26"/>
    </row>
    <row r="392" spans="1:3" ht="12.75">
      <c r="A392" s="24">
        <v>247</v>
      </c>
      <c r="B392" s="25" t="s">
        <v>160</v>
      </c>
      <c r="C392" s="26"/>
    </row>
    <row r="393" spans="1:3" ht="12.75">
      <c r="A393" s="24">
        <v>248</v>
      </c>
      <c r="B393" s="25" t="s">
        <v>161</v>
      </c>
      <c r="C393" s="26"/>
    </row>
    <row r="394" spans="1:3" ht="12.75">
      <c r="A394" s="24">
        <v>249</v>
      </c>
      <c r="B394" s="25" t="s">
        <v>186</v>
      </c>
      <c r="C394" s="26"/>
    </row>
    <row r="395" spans="1:3" ht="12.75">
      <c r="A395" s="21">
        <v>25</v>
      </c>
      <c r="B395" s="29" t="s">
        <v>187</v>
      </c>
      <c r="C395" s="23">
        <f>C396+C397+C398+C399+C400+C401+C402+C403+C406+C407</f>
        <v>0</v>
      </c>
    </row>
    <row r="396" spans="1:3" ht="12.75">
      <c r="A396" s="24">
        <v>250</v>
      </c>
      <c r="B396" s="25" t="s">
        <v>188</v>
      </c>
      <c r="C396" s="26"/>
    </row>
    <row r="397" spans="1:3" ht="12.75">
      <c r="A397" s="24">
        <v>251</v>
      </c>
      <c r="B397" s="25" t="s">
        <v>57</v>
      </c>
      <c r="C397" s="26"/>
    </row>
    <row r="398" spans="1:3" ht="12.75">
      <c r="A398" s="24">
        <v>252</v>
      </c>
      <c r="B398" s="25" t="s">
        <v>189</v>
      </c>
      <c r="C398" s="26"/>
    </row>
    <row r="399" spans="1:3" ht="12.75">
      <c r="A399" s="24">
        <v>253</v>
      </c>
      <c r="B399" s="25" t="s">
        <v>190</v>
      </c>
      <c r="C399" s="26"/>
    </row>
    <row r="400" spans="1:3" ht="12.75">
      <c r="A400" s="24">
        <v>254</v>
      </c>
      <c r="B400" s="25" t="s">
        <v>191</v>
      </c>
      <c r="C400" s="26"/>
    </row>
    <row r="401" spans="1:3" ht="12.75">
      <c r="A401" s="24">
        <v>255</v>
      </c>
      <c r="B401" s="25" t="s">
        <v>59</v>
      </c>
      <c r="C401" s="26"/>
    </row>
    <row r="402" spans="1:3" ht="12.75">
      <c r="A402" s="24">
        <v>256</v>
      </c>
      <c r="B402" s="25" t="s">
        <v>192</v>
      </c>
      <c r="C402" s="26"/>
    </row>
    <row r="403" spans="1:3" ht="12.75">
      <c r="A403" s="24">
        <v>257</v>
      </c>
      <c r="B403" s="25" t="s">
        <v>193</v>
      </c>
      <c r="C403" s="23">
        <f>C404+C405</f>
        <v>0</v>
      </c>
    </row>
    <row r="404" spans="1:3" ht="12.75">
      <c r="A404" s="45">
        <v>25702</v>
      </c>
      <c r="B404" s="44" t="s">
        <v>51</v>
      </c>
      <c r="C404" s="26"/>
    </row>
    <row r="405" spans="1:3" ht="12.75">
      <c r="A405" s="45">
        <v>25707</v>
      </c>
      <c r="B405" s="44" t="s">
        <v>194</v>
      </c>
      <c r="C405" s="26"/>
    </row>
    <row r="406" spans="1:3" ht="12.75">
      <c r="A406" s="24">
        <v>258</v>
      </c>
      <c r="B406" s="25" t="s">
        <v>48</v>
      </c>
      <c r="C406" s="26"/>
    </row>
    <row r="407" spans="1:3" ht="12.75">
      <c r="A407" s="24">
        <v>259</v>
      </c>
      <c r="B407" s="25" t="s">
        <v>85</v>
      </c>
      <c r="C407" s="23">
        <f>C408+C409+C410+C411+C412+C413</f>
        <v>0</v>
      </c>
    </row>
    <row r="408" spans="1:3" ht="12.75">
      <c r="A408" s="45">
        <v>25901</v>
      </c>
      <c r="B408" s="44" t="s">
        <v>195</v>
      </c>
      <c r="C408" s="26"/>
    </row>
    <row r="409" spans="1:3" ht="12.75">
      <c r="A409" s="45">
        <v>25902</v>
      </c>
      <c r="B409" s="44" t="s">
        <v>196</v>
      </c>
      <c r="C409" s="26"/>
    </row>
    <row r="410" spans="1:3" ht="12.75">
      <c r="A410" s="45">
        <v>25903</v>
      </c>
      <c r="B410" s="44" t="s">
        <v>197</v>
      </c>
      <c r="C410" s="26"/>
    </row>
    <row r="411" spans="1:3" ht="12.75">
      <c r="A411" s="45">
        <v>25905</v>
      </c>
      <c r="B411" s="44" t="s">
        <v>198</v>
      </c>
      <c r="C411" s="26"/>
    </row>
    <row r="412" spans="1:3" ht="12.75">
      <c r="A412" s="45">
        <v>25907</v>
      </c>
      <c r="B412" s="44" t="s">
        <v>199</v>
      </c>
      <c r="C412" s="26"/>
    </row>
    <row r="413" spans="1:3" ht="12.75">
      <c r="A413" s="45">
        <v>25908</v>
      </c>
      <c r="B413" s="44" t="s">
        <v>200</v>
      </c>
      <c r="C413" s="26"/>
    </row>
    <row r="414" spans="1:3" ht="12.75">
      <c r="A414" s="21">
        <v>26</v>
      </c>
      <c r="B414" s="29" t="s">
        <v>201</v>
      </c>
      <c r="C414" s="23">
        <f>C415+C419+C423+C427+C428+C429+C430+C431+C437+C456</f>
        <v>498</v>
      </c>
    </row>
    <row r="415" spans="1:3" ht="12.75">
      <c r="A415" s="24">
        <v>260</v>
      </c>
      <c r="B415" s="25" t="s">
        <v>202</v>
      </c>
      <c r="C415" s="23">
        <f>C416+C417+C418</f>
        <v>0</v>
      </c>
    </row>
    <row r="416" spans="1:3" ht="12.75">
      <c r="A416" s="45">
        <v>26001</v>
      </c>
      <c r="B416" s="44" t="s">
        <v>203</v>
      </c>
      <c r="C416" s="26"/>
    </row>
    <row r="417" spans="1:3" ht="12.75">
      <c r="A417" s="45">
        <v>26002</v>
      </c>
      <c r="B417" s="44" t="s">
        <v>204</v>
      </c>
      <c r="C417" s="26"/>
    </row>
    <row r="418" spans="1:3" ht="12.75">
      <c r="A418" s="45">
        <v>26099</v>
      </c>
      <c r="B418" s="44" t="s">
        <v>205</v>
      </c>
      <c r="C418" s="26"/>
    </row>
    <row r="419" spans="1:3" ht="12.75">
      <c r="A419" s="24">
        <v>261</v>
      </c>
      <c r="B419" s="25" t="s">
        <v>206</v>
      </c>
      <c r="C419" s="23">
        <f>C420+C421+C422</f>
        <v>0</v>
      </c>
    </row>
    <row r="420" spans="1:3" ht="12.75">
      <c r="A420" s="45">
        <v>26101</v>
      </c>
      <c r="B420" s="44" t="s">
        <v>207</v>
      </c>
      <c r="C420" s="26"/>
    </row>
    <row r="421" spans="1:3" ht="12.75">
      <c r="A421" s="45">
        <v>26102</v>
      </c>
      <c r="B421" s="44" t="s">
        <v>208</v>
      </c>
      <c r="C421" s="26"/>
    </row>
    <row r="422" spans="1:3" ht="12.75">
      <c r="A422" s="45">
        <v>26199</v>
      </c>
      <c r="B422" s="44" t="s">
        <v>209</v>
      </c>
      <c r="C422" s="26"/>
    </row>
    <row r="423" spans="1:3" ht="12.75">
      <c r="A423" s="24">
        <v>262</v>
      </c>
      <c r="B423" s="25" t="s">
        <v>210</v>
      </c>
      <c r="C423" s="23">
        <f>C424+C425+C426</f>
        <v>0</v>
      </c>
    </row>
    <row r="424" spans="1:3" ht="12.75">
      <c r="A424" s="45">
        <v>26201</v>
      </c>
      <c r="B424" s="44" t="s">
        <v>203</v>
      </c>
      <c r="C424" s="26"/>
    </row>
    <row r="425" spans="1:3" ht="12.75">
      <c r="A425" s="45">
        <v>26202</v>
      </c>
      <c r="B425" s="44" t="s">
        <v>204</v>
      </c>
      <c r="C425" s="26"/>
    </row>
    <row r="426" spans="1:3" ht="12.75">
      <c r="A426" s="45">
        <v>26299</v>
      </c>
      <c r="B426" s="44" t="s">
        <v>205</v>
      </c>
      <c r="C426" s="26"/>
    </row>
    <row r="427" spans="1:3" ht="12.75">
      <c r="A427" s="24">
        <v>263</v>
      </c>
      <c r="B427" s="25" t="s">
        <v>211</v>
      </c>
      <c r="C427" s="26"/>
    </row>
    <row r="428" spans="1:3" ht="12.75">
      <c r="A428" s="24">
        <v>264</v>
      </c>
      <c r="B428" s="25" t="s">
        <v>212</v>
      </c>
      <c r="C428" s="26">
        <v>1902045</v>
      </c>
    </row>
    <row r="429" spans="1:3" ht="12.75">
      <c r="A429" s="24">
        <v>265</v>
      </c>
      <c r="B429" s="25" t="s">
        <v>213</v>
      </c>
      <c r="C429" s="26"/>
    </row>
    <row r="430" spans="1:3" ht="12.75">
      <c r="A430" s="24">
        <v>266</v>
      </c>
      <c r="B430" s="25" t="s">
        <v>214</v>
      </c>
      <c r="C430" s="26">
        <v>812903</v>
      </c>
    </row>
    <row r="431" spans="1:3" ht="12.75">
      <c r="A431" s="24">
        <v>267</v>
      </c>
      <c r="B431" s="25" t="s">
        <v>215</v>
      </c>
      <c r="C431" s="23">
        <f>C432+C433+C434+C435+C436</f>
        <v>0</v>
      </c>
    </row>
    <row r="432" spans="1:3" ht="12.75">
      <c r="A432" s="45">
        <v>26701</v>
      </c>
      <c r="B432" s="44" t="s">
        <v>216</v>
      </c>
      <c r="C432" s="26"/>
    </row>
    <row r="433" spans="1:3" ht="12.75">
      <c r="A433" s="45">
        <v>26702</v>
      </c>
      <c r="B433" s="44" t="s">
        <v>211</v>
      </c>
      <c r="C433" s="26"/>
    </row>
    <row r="434" spans="1:3" ht="12.75">
      <c r="A434" s="45">
        <v>26703</v>
      </c>
      <c r="B434" s="44" t="s">
        <v>217</v>
      </c>
      <c r="C434" s="26"/>
    </row>
    <row r="435" spans="1:3" ht="12.75">
      <c r="A435" s="45">
        <v>26704</v>
      </c>
      <c r="B435" s="44" t="s">
        <v>218</v>
      </c>
      <c r="C435" s="26"/>
    </row>
    <row r="436" spans="1:3" ht="12.75">
      <c r="A436" s="45">
        <v>26705</v>
      </c>
      <c r="B436" s="44" t="s">
        <v>219</v>
      </c>
      <c r="C436" s="26"/>
    </row>
    <row r="437" spans="1:3" ht="12.75">
      <c r="A437" s="24">
        <v>268</v>
      </c>
      <c r="B437" s="25" t="s">
        <v>220</v>
      </c>
      <c r="C437" s="23">
        <f>C438+C442+C446+C447+C448+C449+C450</f>
        <v>-2714450</v>
      </c>
    </row>
    <row r="438" spans="1:3" ht="12.75">
      <c r="A438" s="45">
        <v>26801</v>
      </c>
      <c r="B438" s="44" t="s">
        <v>221</v>
      </c>
      <c r="C438" s="23">
        <f>C439+C440+C441</f>
        <v>0</v>
      </c>
    </row>
    <row r="439" spans="1:3" ht="12.75">
      <c r="A439" s="27">
        <v>268011</v>
      </c>
      <c r="B439" s="27" t="s">
        <v>222</v>
      </c>
      <c r="C439" s="26"/>
    </row>
    <row r="440" spans="1:3" ht="12.75">
      <c r="A440" s="27">
        <v>268012</v>
      </c>
      <c r="B440" s="27" t="s">
        <v>223</v>
      </c>
      <c r="C440" s="26"/>
    </row>
    <row r="441" spans="1:3" ht="12.75">
      <c r="A441" s="27">
        <v>268019</v>
      </c>
      <c r="B441" s="27" t="s">
        <v>224</v>
      </c>
      <c r="C441" s="26"/>
    </row>
    <row r="442" spans="1:3" ht="12.75">
      <c r="A442" s="45">
        <v>26802</v>
      </c>
      <c r="B442" s="44" t="s">
        <v>225</v>
      </c>
      <c r="C442" s="23">
        <f>C443+C444+C445</f>
        <v>0</v>
      </c>
    </row>
    <row r="443" spans="1:3" ht="12.75">
      <c r="A443" s="27">
        <v>268021</v>
      </c>
      <c r="B443" s="27" t="s">
        <v>226</v>
      </c>
      <c r="C443" s="26"/>
    </row>
    <row r="444" spans="1:3" ht="12.75">
      <c r="A444" s="27">
        <v>268022</v>
      </c>
      <c r="B444" s="27" t="s">
        <v>227</v>
      </c>
      <c r="C444" s="26"/>
    </row>
    <row r="445" spans="1:3" ht="12.75">
      <c r="A445" s="27">
        <v>268029</v>
      </c>
      <c r="B445" s="27" t="s">
        <v>228</v>
      </c>
      <c r="C445" s="26"/>
    </row>
    <row r="446" spans="1:3" ht="12.75">
      <c r="A446" s="45">
        <v>26803</v>
      </c>
      <c r="B446" s="44" t="s">
        <v>229</v>
      </c>
      <c r="C446" s="26"/>
    </row>
    <row r="447" spans="1:3" ht="12.75">
      <c r="A447" s="45">
        <v>26804</v>
      </c>
      <c r="B447" s="44" t="s">
        <v>230</v>
      </c>
      <c r="C447" s="26">
        <v>-1901547</v>
      </c>
    </row>
    <row r="448" spans="1:3" ht="12.75">
      <c r="A448" s="45">
        <v>26805</v>
      </c>
      <c r="B448" s="44" t="s">
        <v>231</v>
      </c>
      <c r="C448" s="26"/>
    </row>
    <row r="449" spans="1:3" ht="12.75">
      <c r="A449" s="45">
        <v>26806</v>
      </c>
      <c r="B449" s="44" t="s">
        <v>232</v>
      </c>
      <c r="C449" s="26">
        <v>-812903</v>
      </c>
    </row>
    <row r="450" spans="1:3" ht="12.75">
      <c r="A450" s="45">
        <v>26807</v>
      </c>
      <c r="B450" s="44" t="s">
        <v>233</v>
      </c>
      <c r="C450" s="23">
        <f>C451+C452+C453+C454+C455</f>
        <v>0</v>
      </c>
    </row>
    <row r="451" spans="1:3" ht="12.75">
      <c r="A451" s="27">
        <v>268071</v>
      </c>
      <c r="B451" s="27" t="s">
        <v>234</v>
      </c>
      <c r="C451" s="26"/>
    </row>
    <row r="452" spans="1:3" ht="12.75">
      <c r="A452" s="27">
        <v>268072</v>
      </c>
      <c r="B452" s="27" t="s">
        <v>229</v>
      </c>
      <c r="C452" s="26"/>
    </row>
    <row r="453" spans="1:3" ht="12.75">
      <c r="A453" s="27">
        <v>268073</v>
      </c>
      <c r="B453" s="27" t="s">
        <v>230</v>
      </c>
      <c r="C453" s="26"/>
    </row>
    <row r="454" spans="1:3" ht="12.75">
      <c r="A454" s="27">
        <v>268074</v>
      </c>
      <c r="B454" s="27" t="s">
        <v>231</v>
      </c>
      <c r="C454" s="26"/>
    </row>
    <row r="455" spans="1:3" ht="12.75">
      <c r="A455" s="27">
        <v>268075</v>
      </c>
      <c r="B455" s="27" t="s">
        <v>232</v>
      </c>
      <c r="C455" s="26"/>
    </row>
    <row r="456" spans="1:3" ht="12.75">
      <c r="A456" s="24">
        <v>269</v>
      </c>
      <c r="B456" s="25" t="s">
        <v>235</v>
      </c>
      <c r="C456" s="26"/>
    </row>
    <row r="457" spans="1:3" ht="12.75">
      <c r="A457" s="21">
        <v>27</v>
      </c>
      <c r="B457" s="29" t="s">
        <v>236</v>
      </c>
      <c r="C457" s="23">
        <f>C458+C459+C460+C461+C462+C463+C469</f>
        <v>368403</v>
      </c>
    </row>
    <row r="458" spans="1:3" ht="12.75">
      <c r="A458" s="24">
        <v>270</v>
      </c>
      <c r="B458" s="25" t="s">
        <v>237</v>
      </c>
      <c r="C458" s="26">
        <v>5019149</v>
      </c>
    </row>
    <row r="459" spans="1:3" ht="12.75">
      <c r="A459" s="24">
        <v>271</v>
      </c>
      <c r="B459" s="25" t="s">
        <v>238</v>
      </c>
      <c r="C459" s="26"/>
    </row>
    <row r="460" spans="1:3" ht="12.75">
      <c r="A460" s="24">
        <v>272</v>
      </c>
      <c r="B460" s="25" t="s">
        <v>239</v>
      </c>
      <c r="C460" s="26"/>
    </row>
    <row r="461" spans="1:3" ht="12.75">
      <c r="A461" s="24">
        <v>273</v>
      </c>
      <c r="B461" s="25" t="s">
        <v>240</v>
      </c>
      <c r="C461" s="26"/>
    </row>
    <row r="462" spans="1:3" ht="12.75">
      <c r="A462" s="24">
        <v>277</v>
      </c>
      <c r="B462" s="25" t="s">
        <v>241</v>
      </c>
      <c r="C462" s="26"/>
    </row>
    <row r="463" spans="1:3" ht="12.75">
      <c r="A463" s="24">
        <v>278</v>
      </c>
      <c r="B463" s="25" t="s">
        <v>242</v>
      </c>
      <c r="C463" s="23">
        <f>C464+C465+C466+C467+C468</f>
        <v>-4650746</v>
      </c>
    </row>
    <row r="464" spans="1:3" ht="12.75">
      <c r="A464" s="45">
        <v>27801</v>
      </c>
      <c r="B464" s="44" t="s">
        <v>243</v>
      </c>
      <c r="C464" s="26">
        <v>-4650746</v>
      </c>
    </row>
    <row r="465" spans="1:3" ht="12.75">
      <c r="A465" s="45">
        <v>27802</v>
      </c>
      <c r="B465" s="44" t="s">
        <v>244</v>
      </c>
      <c r="C465" s="26"/>
    </row>
    <row r="466" spans="1:3" ht="12.75">
      <c r="A466" s="45">
        <v>27803</v>
      </c>
      <c r="B466" s="44" t="s">
        <v>245</v>
      </c>
      <c r="C466" s="26"/>
    </row>
    <row r="467" spans="1:3" ht="12.75">
      <c r="A467" s="45">
        <v>27804</v>
      </c>
      <c r="B467" s="44" t="s">
        <v>246</v>
      </c>
      <c r="C467" s="26"/>
    </row>
    <row r="468" spans="1:3" ht="12.75">
      <c r="A468" s="45">
        <v>27805</v>
      </c>
      <c r="B468" s="44" t="s">
        <v>247</v>
      </c>
      <c r="C468" s="26"/>
    </row>
    <row r="469" spans="1:3" ht="12.75">
      <c r="A469" s="24">
        <v>279</v>
      </c>
      <c r="B469" s="25" t="s">
        <v>248</v>
      </c>
      <c r="C469" s="26"/>
    </row>
    <row r="470" spans="1:3" ht="12.75">
      <c r="A470" s="21">
        <v>28</v>
      </c>
      <c r="B470" s="29" t="s">
        <v>249</v>
      </c>
      <c r="C470" s="23">
        <f>C471+C475+C476</f>
        <v>0</v>
      </c>
    </row>
    <row r="471" spans="1:3" ht="12.75">
      <c r="A471" s="24">
        <v>280</v>
      </c>
      <c r="B471" s="25" t="s">
        <v>250</v>
      </c>
      <c r="C471" s="23">
        <f>C472+C474+C473</f>
        <v>0</v>
      </c>
    </row>
    <row r="472" spans="1:3" ht="12.75">
      <c r="A472" s="45">
        <v>28001</v>
      </c>
      <c r="B472" s="44" t="s">
        <v>165</v>
      </c>
      <c r="C472" s="26"/>
    </row>
    <row r="473" spans="1:3" ht="12.75">
      <c r="A473" s="45">
        <v>28010</v>
      </c>
      <c r="B473" s="44" t="s">
        <v>251</v>
      </c>
      <c r="C473" s="26"/>
    </row>
    <row r="474" spans="1:3" ht="12.75">
      <c r="A474" s="45">
        <v>28099</v>
      </c>
      <c r="B474" s="44" t="s">
        <v>167</v>
      </c>
      <c r="C474" s="26"/>
    </row>
    <row r="475" spans="1:3" ht="12.75">
      <c r="A475" s="24">
        <v>283</v>
      </c>
      <c r="B475" s="25" t="s">
        <v>252</v>
      </c>
      <c r="C475" s="26"/>
    </row>
    <row r="476" spans="1:3" ht="12.75">
      <c r="A476" s="24">
        <v>289</v>
      </c>
      <c r="B476" s="25" t="s">
        <v>253</v>
      </c>
      <c r="C476" s="26"/>
    </row>
    <row r="477" spans="1:3" ht="12.75">
      <c r="A477" s="21">
        <v>29</v>
      </c>
      <c r="B477" s="29" t="s">
        <v>254</v>
      </c>
      <c r="C477" s="23">
        <f>C478+C479+C480+C481+C482+C483+C484+C485</f>
        <v>911190</v>
      </c>
    </row>
    <row r="478" spans="1:3" ht="12.75">
      <c r="A478" s="35">
        <v>290</v>
      </c>
      <c r="B478" s="36" t="s">
        <v>255</v>
      </c>
      <c r="C478" s="26"/>
    </row>
    <row r="479" spans="1:3" ht="12.75">
      <c r="A479" s="35">
        <v>291</v>
      </c>
      <c r="B479" s="36" t="s">
        <v>256</v>
      </c>
      <c r="C479" s="26"/>
    </row>
    <row r="480" spans="1:3" ht="12.75">
      <c r="A480" s="24">
        <v>292</v>
      </c>
      <c r="B480" s="25" t="s">
        <v>257</v>
      </c>
      <c r="C480" s="26"/>
    </row>
    <row r="481" spans="1:3" ht="12.75">
      <c r="A481" s="24">
        <v>293</v>
      </c>
      <c r="B481" s="25" t="s">
        <v>258</v>
      </c>
      <c r="C481" s="26"/>
    </row>
    <row r="482" spans="1:3" ht="12.75">
      <c r="A482" s="24">
        <v>294</v>
      </c>
      <c r="B482" s="25" t="s">
        <v>174</v>
      </c>
      <c r="C482" s="26">
        <v>911190</v>
      </c>
    </row>
    <row r="483" spans="1:3" ht="12.75">
      <c r="A483" s="24">
        <v>297</v>
      </c>
      <c r="B483" s="25" t="s">
        <v>259</v>
      </c>
      <c r="C483" s="26"/>
    </row>
    <row r="484" spans="1:3" ht="12.75">
      <c r="A484" s="24">
        <v>298</v>
      </c>
      <c r="B484" s="25" t="s">
        <v>260</v>
      </c>
      <c r="C484" s="26"/>
    </row>
    <row r="485" spans="1:3" ht="12.75">
      <c r="A485" s="24">
        <v>299</v>
      </c>
      <c r="B485" s="25" t="s">
        <v>261</v>
      </c>
      <c r="C485" s="26"/>
    </row>
    <row r="486" spans="1:3" ht="12.75">
      <c r="A486" s="33">
        <v>3</v>
      </c>
      <c r="B486" s="33" t="s">
        <v>262</v>
      </c>
      <c r="C486" s="23">
        <f>C487+C496+C533+C540+C547+C581+C589+C593+C600</f>
        <v>23223309.870000005</v>
      </c>
    </row>
    <row r="487" spans="1:3" ht="12.75">
      <c r="A487" s="34">
        <v>30</v>
      </c>
      <c r="B487" s="34" t="s">
        <v>263</v>
      </c>
      <c r="C487" s="23">
        <f>C488+C489+C490+C491+C492+C493+C494+C495</f>
        <v>0</v>
      </c>
    </row>
    <row r="488" spans="1:3" ht="12.75">
      <c r="A488" s="24">
        <v>300</v>
      </c>
      <c r="B488" s="25" t="s">
        <v>264</v>
      </c>
      <c r="C488" s="26"/>
    </row>
    <row r="489" spans="1:3" ht="12.75">
      <c r="A489" s="24">
        <v>301</v>
      </c>
      <c r="B489" s="25" t="s">
        <v>265</v>
      </c>
      <c r="C489" s="26"/>
    </row>
    <row r="490" spans="1:3" ht="12.75">
      <c r="A490" s="24">
        <v>302</v>
      </c>
      <c r="B490" s="25" t="s">
        <v>266</v>
      </c>
      <c r="C490" s="26"/>
    </row>
    <row r="491" spans="1:3" ht="12.75">
      <c r="A491" s="24">
        <v>303</v>
      </c>
      <c r="B491" s="25" t="s">
        <v>267</v>
      </c>
      <c r="C491" s="26"/>
    </row>
    <row r="492" spans="1:3" ht="12.75">
      <c r="A492" s="24">
        <v>304</v>
      </c>
      <c r="B492" s="25" t="s">
        <v>268</v>
      </c>
      <c r="C492" s="26"/>
    </row>
    <row r="493" spans="1:3" ht="12.75">
      <c r="A493" s="24">
        <v>307</v>
      </c>
      <c r="B493" s="25" t="s">
        <v>269</v>
      </c>
      <c r="C493" s="26"/>
    </row>
    <row r="494" spans="1:3" ht="12.75">
      <c r="A494" s="24">
        <v>308</v>
      </c>
      <c r="B494" s="25" t="s">
        <v>270</v>
      </c>
      <c r="C494" s="26"/>
    </row>
    <row r="495" spans="1:3" ht="12.75">
      <c r="A495" s="24">
        <v>309</v>
      </c>
      <c r="B495" s="25" t="s">
        <v>271</v>
      </c>
      <c r="C495" s="26"/>
    </row>
    <row r="496" spans="1:3" ht="12.75">
      <c r="A496" s="21">
        <v>32</v>
      </c>
      <c r="B496" s="29" t="s">
        <v>272</v>
      </c>
      <c r="C496" s="23">
        <f>C497+C508+C517+C520+C531+C532</f>
        <v>676495</v>
      </c>
    </row>
    <row r="497" spans="1:3" ht="12.75">
      <c r="A497" s="24">
        <v>320</v>
      </c>
      <c r="B497" s="25" t="s">
        <v>273</v>
      </c>
      <c r="C497" s="23">
        <f>C498+C499+C500+C503+C504+C505+C506+C507</f>
        <v>676495</v>
      </c>
    </row>
    <row r="498" spans="1:3" ht="12.75">
      <c r="A498" s="45">
        <v>32001</v>
      </c>
      <c r="B498" s="44" t="s">
        <v>274</v>
      </c>
      <c r="C498" s="26"/>
    </row>
    <row r="499" spans="1:3" ht="12.75">
      <c r="A499" s="45">
        <v>32002</v>
      </c>
      <c r="B499" s="44" t="s">
        <v>275</v>
      </c>
      <c r="C499" s="26"/>
    </row>
    <row r="500" spans="1:3" ht="12.75">
      <c r="A500" s="45">
        <v>32003</v>
      </c>
      <c r="B500" s="44" t="s">
        <v>276</v>
      </c>
      <c r="C500" s="23">
        <f>C501+C502</f>
        <v>0</v>
      </c>
    </row>
    <row r="501" spans="1:3" ht="12.75">
      <c r="A501" s="27">
        <v>320031</v>
      </c>
      <c r="B501" s="27" t="s">
        <v>277</v>
      </c>
      <c r="C501" s="26"/>
    </row>
    <row r="502" spans="1:3" ht="12.75">
      <c r="A502" s="27">
        <v>320033</v>
      </c>
      <c r="B502" s="27" t="s">
        <v>278</v>
      </c>
      <c r="C502" s="26"/>
    </row>
    <row r="503" spans="1:3" ht="12.75">
      <c r="A503" s="45">
        <v>32004</v>
      </c>
      <c r="B503" s="44" t="s">
        <v>279</v>
      </c>
      <c r="C503" s="26"/>
    </row>
    <row r="504" spans="1:3" ht="12.75">
      <c r="A504" s="45">
        <v>32005</v>
      </c>
      <c r="B504" s="44" t="s">
        <v>280</v>
      </c>
      <c r="C504" s="26"/>
    </row>
    <row r="505" spans="1:3" ht="12.75">
      <c r="A505" s="45">
        <v>32006</v>
      </c>
      <c r="B505" s="44" t="s">
        <v>281</v>
      </c>
      <c r="C505" s="26"/>
    </row>
    <row r="506" spans="1:3" ht="12.75">
      <c r="A506" s="45">
        <v>32007</v>
      </c>
      <c r="B506" s="44" t="s">
        <v>282</v>
      </c>
      <c r="C506" s="26">
        <v>676495</v>
      </c>
    </row>
    <row r="507" spans="1:3" ht="12.75">
      <c r="A507" s="45">
        <v>32008</v>
      </c>
      <c r="B507" s="44" t="s">
        <v>283</v>
      </c>
      <c r="C507" s="26"/>
    </row>
    <row r="508" spans="1:3" ht="12.75">
      <c r="A508" s="24">
        <v>322</v>
      </c>
      <c r="B508" s="25" t="s">
        <v>284</v>
      </c>
      <c r="C508" s="23">
        <f>C509+C512+C513+C514+C515+C516</f>
        <v>0</v>
      </c>
    </row>
    <row r="509" spans="1:3" ht="12.75">
      <c r="A509" s="45">
        <v>32203</v>
      </c>
      <c r="B509" s="44" t="s">
        <v>276</v>
      </c>
      <c r="C509" s="23">
        <f>C510+C511</f>
        <v>0</v>
      </c>
    </row>
    <row r="510" spans="1:3" ht="12.75">
      <c r="A510" s="27">
        <v>322031</v>
      </c>
      <c r="B510" s="27" t="s">
        <v>285</v>
      </c>
      <c r="C510" s="26"/>
    </row>
    <row r="511" spans="1:3" ht="12.75">
      <c r="A511" s="27">
        <v>322033</v>
      </c>
      <c r="B511" s="27" t="s">
        <v>278</v>
      </c>
      <c r="C511" s="26"/>
    </row>
    <row r="512" spans="1:3" ht="12.75">
      <c r="A512" s="45">
        <v>32204</v>
      </c>
      <c r="B512" s="44" t="s">
        <v>279</v>
      </c>
      <c r="C512" s="26"/>
    </row>
    <row r="513" spans="1:3" ht="12.75">
      <c r="A513" s="45">
        <v>32205</v>
      </c>
      <c r="B513" s="44" t="s">
        <v>280</v>
      </c>
      <c r="C513" s="26"/>
    </row>
    <row r="514" spans="1:3" ht="12.75">
      <c r="A514" s="45">
        <v>32206</v>
      </c>
      <c r="B514" s="44" t="s">
        <v>281</v>
      </c>
      <c r="C514" s="26"/>
    </row>
    <row r="515" spans="1:3" ht="12.75">
      <c r="A515" s="45">
        <v>32207</v>
      </c>
      <c r="B515" s="44" t="s">
        <v>286</v>
      </c>
      <c r="C515" s="26"/>
    </row>
    <row r="516" spans="1:3" ht="12.75">
      <c r="A516" s="45">
        <v>32208</v>
      </c>
      <c r="B516" s="44" t="s">
        <v>283</v>
      </c>
      <c r="C516" s="26"/>
    </row>
    <row r="517" spans="1:3" ht="12.75">
      <c r="A517" s="24">
        <v>324</v>
      </c>
      <c r="B517" s="25" t="s">
        <v>287</v>
      </c>
      <c r="C517" s="23">
        <f>C518+C519</f>
        <v>0</v>
      </c>
    </row>
    <row r="518" spans="1:3" ht="12.75">
      <c r="A518" s="45">
        <v>32401</v>
      </c>
      <c r="B518" s="44" t="s">
        <v>288</v>
      </c>
      <c r="C518" s="26"/>
    </row>
    <row r="519" spans="1:3" ht="12.75">
      <c r="A519" s="45">
        <v>32402</v>
      </c>
      <c r="B519" s="44" t="s">
        <v>289</v>
      </c>
      <c r="C519" s="26"/>
    </row>
    <row r="520" spans="1:3" ht="12.75">
      <c r="A520" s="24">
        <v>327</v>
      </c>
      <c r="B520" s="25" t="s">
        <v>290</v>
      </c>
      <c r="C520" s="23">
        <f>C521+C522+C523+C524+C525+C526+C527+C528</f>
        <v>0</v>
      </c>
    </row>
    <row r="521" spans="1:3" ht="12.75">
      <c r="A521" s="45">
        <v>32701</v>
      </c>
      <c r="B521" s="44" t="s">
        <v>291</v>
      </c>
      <c r="C521" s="26"/>
    </row>
    <row r="522" spans="1:3" ht="12.75">
      <c r="A522" s="45">
        <v>32702</v>
      </c>
      <c r="B522" s="44" t="s">
        <v>292</v>
      </c>
      <c r="C522" s="26"/>
    </row>
    <row r="523" spans="1:3" ht="12.75">
      <c r="A523" s="45">
        <v>32703</v>
      </c>
      <c r="B523" s="44" t="s">
        <v>293</v>
      </c>
      <c r="C523" s="26"/>
    </row>
    <row r="524" spans="1:3" ht="12.75">
      <c r="A524" s="45">
        <v>32704</v>
      </c>
      <c r="B524" s="44" t="s">
        <v>294</v>
      </c>
      <c r="C524" s="26"/>
    </row>
    <row r="525" spans="1:3" ht="12.75">
      <c r="A525" s="45">
        <v>32705</v>
      </c>
      <c r="B525" s="44" t="s">
        <v>295</v>
      </c>
      <c r="C525" s="26"/>
    </row>
    <row r="526" spans="1:3" ht="12.75">
      <c r="A526" s="45">
        <v>32706</v>
      </c>
      <c r="B526" s="44" t="s">
        <v>296</v>
      </c>
      <c r="C526" s="26"/>
    </row>
    <row r="527" spans="1:3" ht="12.75">
      <c r="A527" s="45">
        <v>32707</v>
      </c>
      <c r="B527" s="44" t="s">
        <v>297</v>
      </c>
      <c r="C527" s="26"/>
    </row>
    <row r="528" spans="1:3" ht="12.75">
      <c r="A528" s="45">
        <v>32708</v>
      </c>
      <c r="B528" s="44" t="s">
        <v>298</v>
      </c>
      <c r="C528" s="23">
        <f>C529+C530</f>
        <v>0</v>
      </c>
    </row>
    <row r="529" spans="1:3" ht="12.75">
      <c r="A529" s="27">
        <v>327081</v>
      </c>
      <c r="B529" s="27" t="s">
        <v>299</v>
      </c>
      <c r="C529" s="26"/>
    </row>
    <row r="530" spans="1:3" ht="12.75">
      <c r="A530" s="27">
        <v>327082</v>
      </c>
      <c r="B530" s="27" t="s">
        <v>300</v>
      </c>
      <c r="C530" s="26"/>
    </row>
    <row r="531" spans="1:3" ht="12.75">
      <c r="A531" s="24">
        <v>328</v>
      </c>
      <c r="B531" s="25" t="s">
        <v>301</v>
      </c>
      <c r="C531" s="26"/>
    </row>
    <row r="532" spans="1:3" ht="12.75">
      <c r="A532" s="24">
        <v>329</v>
      </c>
      <c r="B532" s="25" t="s">
        <v>302</v>
      </c>
      <c r="C532" s="26"/>
    </row>
    <row r="533" spans="1:3" ht="12.75">
      <c r="A533" s="21">
        <v>33</v>
      </c>
      <c r="B533" s="29" t="s">
        <v>303</v>
      </c>
      <c r="C533" s="23">
        <f>C534+C535+C536+C537+C538+C539</f>
        <v>30088.82</v>
      </c>
    </row>
    <row r="534" spans="1:3" ht="12.75">
      <c r="A534" s="24">
        <v>331</v>
      </c>
      <c r="B534" s="25" t="s">
        <v>304</v>
      </c>
      <c r="C534" s="26">
        <v>165.6</v>
      </c>
    </row>
    <row r="535" spans="1:3" ht="12.75">
      <c r="A535" s="24">
        <v>332</v>
      </c>
      <c r="B535" s="25" t="s">
        <v>305</v>
      </c>
      <c r="C535" s="26"/>
    </row>
    <row r="536" spans="1:3" ht="12.75">
      <c r="A536" s="24">
        <v>333</v>
      </c>
      <c r="B536" s="25" t="s">
        <v>306</v>
      </c>
      <c r="C536" s="26"/>
    </row>
    <row r="537" spans="1:3" ht="12.75">
      <c r="A537" s="24">
        <v>334</v>
      </c>
      <c r="B537" s="25" t="s">
        <v>307</v>
      </c>
      <c r="C537" s="26"/>
    </row>
    <row r="538" spans="1:3" ht="12.75">
      <c r="A538" s="24">
        <v>335</v>
      </c>
      <c r="B538" s="25" t="s">
        <v>308</v>
      </c>
      <c r="C538" s="26">
        <v>29923.22</v>
      </c>
    </row>
    <row r="539" spans="1:3" ht="12.75">
      <c r="A539" s="24">
        <v>338</v>
      </c>
      <c r="B539" s="25" t="s">
        <v>309</v>
      </c>
      <c r="C539" s="26"/>
    </row>
    <row r="540" spans="1:3" ht="12.75">
      <c r="A540" s="21">
        <v>34</v>
      </c>
      <c r="B540" s="29" t="s">
        <v>310</v>
      </c>
      <c r="C540" s="23">
        <f>C541+C542+C546</f>
        <v>1007970.53</v>
      </c>
    </row>
    <row r="541" spans="1:3" ht="12.75">
      <c r="A541" s="24">
        <v>345</v>
      </c>
      <c r="B541" s="25" t="s">
        <v>311</v>
      </c>
      <c r="C541" s="26">
        <v>303145.13</v>
      </c>
    </row>
    <row r="542" spans="1:3" ht="12.75">
      <c r="A542" s="24">
        <v>347</v>
      </c>
      <c r="B542" s="25" t="s">
        <v>312</v>
      </c>
      <c r="C542" s="23">
        <f>C543+C544+C545</f>
        <v>704825.4</v>
      </c>
    </row>
    <row r="543" spans="1:3" ht="12.75">
      <c r="A543" s="45">
        <v>34701</v>
      </c>
      <c r="B543" s="44" t="s">
        <v>313</v>
      </c>
      <c r="C543" s="26">
        <v>319825.4</v>
      </c>
    </row>
    <row r="544" spans="1:3" ht="12.75">
      <c r="A544" s="45">
        <v>34703</v>
      </c>
      <c r="B544" s="44" t="s">
        <v>314</v>
      </c>
      <c r="C544" s="26"/>
    </row>
    <row r="545" spans="1:3" ht="12.75">
      <c r="A545" s="45">
        <v>34799</v>
      </c>
      <c r="B545" s="44" t="s">
        <v>310</v>
      </c>
      <c r="C545" s="26">
        <v>385000</v>
      </c>
    </row>
    <row r="546" spans="1:3" ht="12.75">
      <c r="A546" s="24">
        <v>349</v>
      </c>
      <c r="B546" s="25" t="s">
        <v>315</v>
      </c>
      <c r="C546" s="26"/>
    </row>
    <row r="547" spans="1:3" ht="12.75">
      <c r="A547" s="21">
        <v>35</v>
      </c>
      <c r="B547" s="29" t="s">
        <v>316</v>
      </c>
      <c r="C547" s="23">
        <f>C548+C551+C554+C557+C566+C569+C572</f>
        <v>14853649.580000002</v>
      </c>
    </row>
    <row r="548" spans="1:3" ht="12.75">
      <c r="A548" s="24">
        <v>350</v>
      </c>
      <c r="B548" s="25" t="s">
        <v>317</v>
      </c>
      <c r="C548" s="23">
        <f>C549+C550</f>
        <v>3383942.55</v>
      </c>
    </row>
    <row r="549" spans="1:3" ht="12.75">
      <c r="A549" s="45">
        <v>35001</v>
      </c>
      <c r="B549" s="44" t="s">
        <v>318</v>
      </c>
      <c r="C549" s="26">
        <v>4048197.19</v>
      </c>
    </row>
    <row r="550" spans="1:3" ht="12.75">
      <c r="A550" s="45">
        <v>35002</v>
      </c>
      <c r="B550" s="44" t="s">
        <v>319</v>
      </c>
      <c r="C550" s="26">
        <v>-664254.64</v>
      </c>
    </row>
    <row r="551" spans="1:3" ht="12.75">
      <c r="A551" s="24">
        <v>351</v>
      </c>
      <c r="B551" s="25" t="s">
        <v>320</v>
      </c>
      <c r="C551" s="23">
        <f>C552+C553</f>
        <v>0</v>
      </c>
    </row>
    <row r="552" spans="1:3" ht="12.75">
      <c r="A552" s="45">
        <v>35101</v>
      </c>
      <c r="B552" s="44" t="s">
        <v>321</v>
      </c>
      <c r="C552" s="26"/>
    </row>
    <row r="553" spans="1:3" ht="12.75">
      <c r="A553" s="45">
        <v>35102</v>
      </c>
      <c r="B553" s="44" t="s">
        <v>322</v>
      </c>
      <c r="C553" s="26"/>
    </row>
    <row r="554" spans="1:3" ht="12.75">
      <c r="A554" s="24">
        <v>352</v>
      </c>
      <c r="B554" s="25" t="s">
        <v>323</v>
      </c>
      <c r="C554" s="23">
        <f>C555+C556</f>
        <v>0</v>
      </c>
    </row>
    <row r="555" spans="1:3" ht="12.75">
      <c r="A555" s="45">
        <v>35201</v>
      </c>
      <c r="B555" s="44" t="s">
        <v>324</v>
      </c>
      <c r="C555" s="26"/>
    </row>
    <row r="556" spans="1:3" ht="12.75">
      <c r="A556" s="45">
        <v>35202</v>
      </c>
      <c r="B556" s="44" t="s">
        <v>325</v>
      </c>
      <c r="C556" s="26"/>
    </row>
    <row r="557" spans="1:3" ht="12.75">
      <c r="A557" s="24">
        <v>353</v>
      </c>
      <c r="B557" s="25" t="s">
        <v>326</v>
      </c>
      <c r="C557" s="23">
        <f>C558+C562</f>
        <v>8706668.030000001</v>
      </c>
    </row>
    <row r="558" spans="1:3" ht="12.75">
      <c r="A558" s="45">
        <v>35301</v>
      </c>
      <c r="B558" s="44" t="s">
        <v>327</v>
      </c>
      <c r="C558" s="23">
        <f>C559+C560+C561</f>
        <v>8812053.040000001</v>
      </c>
    </row>
    <row r="559" spans="1:3" ht="12.75">
      <c r="A559" s="27">
        <v>353011</v>
      </c>
      <c r="B559" s="27" t="s">
        <v>328</v>
      </c>
      <c r="C559" s="26">
        <v>8072510.49</v>
      </c>
    </row>
    <row r="560" spans="1:3" ht="12.75">
      <c r="A560" s="27">
        <v>353012</v>
      </c>
      <c r="B560" s="27" t="s">
        <v>329</v>
      </c>
      <c r="C560" s="26">
        <v>739542.55</v>
      </c>
    </row>
    <row r="561" spans="1:3" ht="12.75">
      <c r="A561" s="27">
        <v>353013</v>
      </c>
      <c r="B561" s="27" t="s">
        <v>330</v>
      </c>
      <c r="C561" s="26"/>
    </row>
    <row r="562" spans="1:3" ht="12.75">
      <c r="A562" s="45">
        <v>35302</v>
      </c>
      <c r="B562" s="44" t="s">
        <v>331</v>
      </c>
      <c r="C562" s="23">
        <f>C563+C564+C565</f>
        <v>-105385.01000000001</v>
      </c>
    </row>
    <row r="563" spans="1:3" ht="12.75">
      <c r="A563" s="27">
        <v>353021</v>
      </c>
      <c r="B563" s="27" t="s">
        <v>332</v>
      </c>
      <c r="C563" s="26">
        <v>-80371.88</v>
      </c>
    </row>
    <row r="564" spans="1:3" ht="12.75">
      <c r="A564" s="27">
        <v>353022</v>
      </c>
      <c r="B564" s="27" t="s">
        <v>333</v>
      </c>
      <c r="C564" s="26">
        <v>-25013.13</v>
      </c>
    </row>
    <row r="565" spans="1:3" ht="12.75">
      <c r="A565" s="27">
        <v>353023</v>
      </c>
      <c r="B565" s="27" t="s">
        <v>334</v>
      </c>
      <c r="C565" s="26"/>
    </row>
    <row r="566" spans="1:3" ht="12.75">
      <c r="A566" s="24">
        <v>354</v>
      </c>
      <c r="B566" s="25" t="s">
        <v>335</v>
      </c>
      <c r="C566" s="23">
        <f>C567+C568</f>
        <v>2763039</v>
      </c>
    </row>
    <row r="567" spans="1:3" ht="12.75">
      <c r="A567" s="45">
        <v>35401</v>
      </c>
      <c r="B567" s="44" t="s">
        <v>336</v>
      </c>
      <c r="C567" s="26">
        <v>2763039</v>
      </c>
    </row>
    <row r="568" spans="1:3" ht="12.75">
      <c r="A568" s="45">
        <v>35402</v>
      </c>
      <c r="B568" s="44" t="s">
        <v>337</v>
      </c>
      <c r="C568" s="26"/>
    </row>
    <row r="569" spans="1:3" ht="12.75">
      <c r="A569" s="24">
        <v>355</v>
      </c>
      <c r="B569" s="25" t="s">
        <v>338</v>
      </c>
      <c r="C569" s="23">
        <f>C570+C571</f>
        <v>0</v>
      </c>
    </row>
    <row r="570" spans="1:3" ht="12.75">
      <c r="A570" s="45">
        <v>35501</v>
      </c>
      <c r="B570" s="44" t="s">
        <v>339</v>
      </c>
      <c r="C570" s="26"/>
    </row>
    <row r="571" spans="1:3" ht="12.75">
      <c r="A571" s="45">
        <v>35502</v>
      </c>
      <c r="B571" s="44" t="s">
        <v>340</v>
      </c>
      <c r="C571" s="26"/>
    </row>
    <row r="572" spans="1:3" ht="12.75">
      <c r="A572" s="24">
        <v>359</v>
      </c>
      <c r="B572" s="25" t="s">
        <v>341</v>
      </c>
      <c r="C572" s="23">
        <f>C573+C577</f>
        <v>0</v>
      </c>
    </row>
    <row r="573" spans="1:3" ht="12.75">
      <c r="A573" s="45">
        <v>35901</v>
      </c>
      <c r="B573" s="44" t="s">
        <v>342</v>
      </c>
      <c r="C573" s="23">
        <f>C574+C575+C576</f>
        <v>0</v>
      </c>
    </row>
    <row r="574" spans="1:3" ht="12.75">
      <c r="A574" s="27">
        <v>359011</v>
      </c>
      <c r="B574" s="27" t="s">
        <v>343</v>
      </c>
      <c r="C574" s="26"/>
    </row>
    <row r="575" spans="1:3" ht="12.75">
      <c r="A575" s="27">
        <v>359012</v>
      </c>
      <c r="B575" s="27" t="s">
        <v>344</v>
      </c>
      <c r="C575" s="26"/>
    </row>
    <row r="576" spans="1:3" ht="12.75">
      <c r="A576" s="27">
        <v>359019</v>
      </c>
      <c r="B576" s="27" t="s">
        <v>345</v>
      </c>
      <c r="C576" s="26"/>
    </row>
    <row r="577" spans="1:3" ht="12.75">
      <c r="A577" s="45">
        <v>35902</v>
      </c>
      <c r="B577" s="44" t="s">
        <v>346</v>
      </c>
      <c r="C577" s="23">
        <f>C578+C579+C580</f>
        <v>0</v>
      </c>
    </row>
    <row r="578" spans="1:3" ht="12.75">
      <c r="A578" s="27">
        <v>359021</v>
      </c>
      <c r="B578" s="27" t="s">
        <v>347</v>
      </c>
      <c r="C578" s="26"/>
    </row>
    <row r="579" spans="1:3" ht="12.75">
      <c r="A579" s="27">
        <v>359022</v>
      </c>
      <c r="B579" s="27" t="s">
        <v>348</v>
      </c>
      <c r="C579" s="26"/>
    </row>
    <row r="580" spans="1:3" ht="12.75">
      <c r="A580" s="27">
        <v>359029</v>
      </c>
      <c r="B580" s="27" t="s">
        <v>349</v>
      </c>
      <c r="C580" s="26"/>
    </row>
    <row r="581" spans="1:3" ht="12.75">
      <c r="A581" s="21">
        <v>36</v>
      </c>
      <c r="B581" s="21" t="s">
        <v>350</v>
      </c>
      <c r="C581" s="23">
        <f>C582+C583+C584+C585+C586+C587+C588</f>
        <v>3399896.81</v>
      </c>
    </row>
    <row r="582" spans="1:3" ht="12.75">
      <c r="A582" s="24">
        <v>360</v>
      </c>
      <c r="B582" s="25" t="s">
        <v>351</v>
      </c>
      <c r="C582" s="26">
        <v>368318.09</v>
      </c>
    </row>
    <row r="583" spans="1:3" ht="12.75">
      <c r="A583" s="24">
        <v>361</v>
      </c>
      <c r="B583" s="25" t="s">
        <v>352</v>
      </c>
      <c r="C583" s="26">
        <v>40037.6</v>
      </c>
    </row>
    <row r="584" spans="1:3" ht="12.75">
      <c r="A584" s="24">
        <v>362</v>
      </c>
      <c r="B584" s="25" t="s">
        <v>353</v>
      </c>
      <c r="C584" s="26"/>
    </row>
    <row r="585" spans="1:3" ht="12.75">
      <c r="A585" s="24">
        <v>363</v>
      </c>
      <c r="B585" s="25" t="s">
        <v>354</v>
      </c>
      <c r="C585" s="26">
        <v>52695</v>
      </c>
    </row>
    <row r="586" spans="1:3" ht="12.75">
      <c r="A586" s="24">
        <v>364</v>
      </c>
      <c r="B586" s="25" t="s">
        <v>355</v>
      </c>
      <c r="C586" s="26">
        <v>2938846.12</v>
      </c>
    </row>
    <row r="587" spans="1:3" ht="12.75">
      <c r="A587" s="24">
        <v>365</v>
      </c>
      <c r="B587" s="25" t="s">
        <v>356</v>
      </c>
      <c r="C587" s="26"/>
    </row>
    <row r="588" spans="1:3" ht="12.75">
      <c r="A588" s="24">
        <v>369</v>
      </c>
      <c r="B588" s="25" t="s">
        <v>357</v>
      </c>
      <c r="C588" s="26"/>
    </row>
    <row r="589" spans="1:3" ht="12.75">
      <c r="A589" s="21">
        <v>37</v>
      </c>
      <c r="B589" s="29" t="s">
        <v>358</v>
      </c>
      <c r="C589" s="23">
        <f>C590+C591+C592</f>
        <v>1210602.8</v>
      </c>
    </row>
    <row r="590" spans="1:3" ht="12.75">
      <c r="A590" s="24">
        <v>371</v>
      </c>
      <c r="B590" s="25" t="s">
        <v>359</v>
      </c>
      <c r="C590" s="26"/>
    </row>
    <row r="591" spans="1:3" ht="12.75">
      <c r="A591" s="24">
        <v>372</v>
      </c>
      <c r="B591" s="25" t="s">
        <v>360</v>
      </c>
      <c r="C591" s="26"/>
    </row>
    <row r="592" spans="1:3" ht="12.75">
      <c r="A592" s="24">
        <v>373</v>
      </c>
      <c r="B592" s="25" t="s">
        <v>361</v>
      </c>
      <c r="C592" s="26">
        <v>1210602.8</v>
      </c>
    </row>
    <row r="593" spans="1:3" ht="12.75">
      <c r="A593" s="21">
        <v>38</v>
      </c>
      <c r="B593" s="29" t="s">
        <v>362</v>
      </c>
      <c r="C593" s="23">
        <f>C594+C598+C599</f>
        <v>1148653.3900000001</v>
      </c>
    </row>
    <row r="594" spans="1:3" ht="12.75">
      <c r="A594" s="24">
        <v>380</v>
      </c>
      <c r="B594" s="25" t="s">
        <v>363</v>
      </c>
      <c r="C594" s="23">
        <f>C595+C597+C596</f>
        <v>475324.77</v>
      </c>
    </row>
    <row r="595" spans="1:3" ht="12.75">
      <c r="A595" s="45">
        <v>38001</v>
      </c>
      <c r="B595" s="44" t="s">
        <v>364</v>
      </c>
      <c r="C595" s="26">
        <v>475324.77</v>
      </c>
    </row>
    <row r="596" spans="1:3" ht="12.75">
      <c r="A596" s="45">
        <v>38010</v>
      </c>
      <c r="B596" s="44" t="s">
        <v>365</v>
      </c>
      <c r="C596" s="26"/>
    </row>
    <row r="597" spans="1:3" ht="12.75">
      <c r="A597" s="45">
        <v>38099</v>
      </c>
      <c r="B597" s="44" t="s">
        <v>366</v>
      </c>
      <c r="C597" s="26"/>
    </row>
    <row r="598" spans="1:3" ht="12.75">
      <c r="A598" s="24">
        <v>383</v>
      </c>
      <c r="B598" s="25" t="s">
        <v>367</v>
      </c>
      <c r="C598" s="26"/>
    </row>
    <row r="599" spans="1:3" ht="12.75">
      <c r="A599" s="24">
        <v>384</v>
      </c>
      <c r="B599" s="25" t="s">
        <v>368</v>
      </c>
      <c r="C599" s="26">
        <v>673328.62</v>
      </c>
    </row>
    <row r="600" spans="1:3" ht="12.75">
      <c r="A600" s="21">
        <v>39</v>
      </c>
      <c r="B600" s="29" t="s">
        <v>369</v>
      </c>
      <c r="C600" s="23">
        <f>C601+C602+C603</f>
        <v>895952.9400000001</v>
      </c>
    </row>
    <row r="601" spans="1:3" ht="12.75">
      <c r="A601" s="24">
        <v>394</v>
      </c>
      <c r="B601" s="25" t="s">
        <v>370</v>
      </c>
      <c r="C601" s="26"/>
    </row>
    <row r="602" spans="1:3" ht="12.75">
      <c r="A602" s="24">
        <v>397</v>
      </c>
      <c r="B602" s="25" t="s">
        <v>371</v>
      </c>
      <c r="C602" s="26"/>
    </row>
    <row r="603" spans="1:3" ht="12.75">
      <c r="A603" s="24">
        <v>399</v>
      </c>
      <c r="B603" s="25" t="s">
        <v>372</v>
      </c>
      <c r="C603" s="26">
        <f>895953.29-0.35</f>
        <v>895952.9400000001</v>
      </c>
    </row>
    <row r="604" spans="1:3" ht="12.75">
      <c r="A604" s="33">
        <v>4</v>
      </c>
      <c r="B604" s="33" t="s">
        <v>373</v>
      </c>
      <c r="C604" s="23">
        <f>C605+C613+C643+C650+C654+C688+C692+C695+C702</f>
        <v>282320726.84999996</v>
      </c>
    </row>
    <row r="605" spans="1:3" ht="12.75">
      <c r="A605" s="34">
        <v>40</v>
      </c>
      <c r="B605" s="34" t="s">
        <v>263</v>
      </c>
      <c r="C605" s="23">
        <f>C606+C607+C608+C609+C610+C611+C612</f>
        <v>0</v>
      </c>
    </row>
    <row r="606" spans="1:3" ht="12.75">
      <c r="A606" s="24">
        <v>400</v>
      </c>
      <c r="B606" s="25" t="s">
        <v>264</v>
      </c>
      <c r="C606" s="26"/>
    </row>
    <row r="607" spans="1:3" ht="12.75">
      <c r="A607" s="24">
        <v>401</v>
      </c>
      <c r="B607" s="25" t="s">
        <v>265</v>
      </c>
      <c r="C607" s="26"/>
    </row>
    <row r="608" spans="1:3" ht="12.75">
      <c r="A608" s="24">
        <v>402</v>
      </c>
      <c r="B608" s="25" t="s">
        <v>266</v>
      </c>
      <c r="C608" s="26"/>
    </row>
    <row r="609" spans="1:3" ht="12.75">
      <c r="A609" s="24">
        <v>404</v>
      </c>
      <c r="B609" s="25" t="s">
        <v>374</v>
      </c>
      <c r="C609" s="26"/>
    </row>
    <row r="610" spans="1:3" ht="12.75">
      <c r="A610" s="24">
        <v>407</v>
      </c>
      <c r="B610" s="25" t="s">
        <v>269</v>
      </c>
      <c r="C610" s="26"/>
    </row>
    <row r="611" spans="1:3" ht="12.75">
      <c r="A611" s="24">
        <v>408</v>
      </c>
      <c r="B611" s="25" t="s">
        <v>270</v>
      </c>
      <c r="C611" s="26"/>
    </row>
    <row r="612" spans="1:3" ht="12.75">
      <c r="A612" s="24">
        <v>409</v>
      </c>
      <c r="B612" s="25" t="s">
        <v>271</v>
      </c>
      <c r="C612" s="26"/>
    </row>
    <row r="613" spans="1:3" ht="12.75">
      <c r="A613" s="21">
        <v>42</v>
      </c>
      <c r="B613" s="29" t="s">
        <v>272</v>
      </c>
      <c r="C613" s="23">
        <f>C614+C625+C634+C637+C641+C642</f>
        <v>0</v>
      </c>
    </row>
    <row r="614" spans="1:3" ht="12.75">
      <c r="A614" s="24">
        <v>420</v>
      </c>
      <c r="B614" s="25" t="s">
        <v>273</v>
      </c>
      <c r="C614" s="23">
        <f>C615+C616+C617+C620+C621+C622+C623+C624</f>
        <v>0</v>
      </c>
    </row>
    <row r="615" spans="1:3" ht="12.75">
      <c r="A615" s="45">
        <v>42001</v>
      </c>
      <c r="B615" s="44" t="s">
        <v>274</v>
      </c>
      <c r="C615" s="26"/>
    </row>
    <row r="616" spans="1:3" ht="12.75">
      <c r="A616" s="45">
        <v>42002</v>
      </c>
      <c r="B616" s="44" t="s">
        <v>275</v>
      </c>
      <c r="C616" s="26"/>
    </row>
    <row r="617" spans="1:3" ht="12.75">
      <c r="A617" s="45">
        <v>42003</v>
      </c>
      <c r="B617" s="44" t="s">
        <v>276</v>
      </c>
      <c r="C617" s="23">
        <f>C618+C619</f>
        <v>0</v>
      </c>
    </row>
    <row r="618" spans="1:3" ht="12.75">
      <c r="A618" s="27">
        <v>420031</v>
      </c>
      <c r="B618" s="27" t="s">
        <v>277</v>
      </c>
      <c r="C618" s="26"/>
    </row>
    <row r="619" spans="1:3" ht="12.75">
      <c r="A619" s="27">
        <v>420032</v>
      </c>
      <c r="B619" s="27" t="s">
        <v>278</v>
      </c>
      <c r="C619" s="26"/>
    </row>
    <row r="620" spans="1:3" ht="12.75">
      <c r="A620" s="45">
        <v>42004</v>
      </c>
      <c r="B620" s="44" t="s">
        <v>279</v>
      </c>
      <c r="C620" s="26"/>
    </row>
    <row r="621" spans="1:3" ht="12.75">
      <c r="A621" s="45">
        <v>42005</v>
      </c>
      <c r="B621" s="44" t="s">
        <v>280</v>
      </c>
      <c r="C621" s="26"/>
    </row>
    <row r="622" spans="1:3" ht="12.75">
      <c r="A622" s="45">
        <v>42006</v>
      </c>
      <c r="B622" s="44" t="s">
        <v>281</v>
      </c>
      <c r="C622" s="26"/>
    </row>
    <row r="623" spans="1:3" ht="12.75">
      <c r="A623" s="45">
        <v>42007</v>
      </c>
      <c r="B623" s="44" t="s">
        <v>286</v>
      </c>
      <c r="C623" s="26"/>
    </row>
    <row r="624" spans="1:3" ht="12.75">
      <c r="A624" s="45">
        <v>42008</v>
      </c>
      <c r="B624" s="44" t="s">
        <v>283</v>
      </c>
      <c r="C624" s="26"/>
    </row>
    <row r="625" spans="1:3" ht="12.75">
      <c r="A625" s="24">
        <v>422</v>
      </c>
      <c r="B625" s="25" t="s">
        <v>284</v>
      </c>
      <c r="C625" s="23">
        <f>C626+C629+C630+C631+C632+C633</f>
        <v>0</v>
      </c>
    </row>
    <row r="626" spans="1:3" ht="12.75">
      <c r="A626" s="45">
        <v>42203</v>
      </c>
      <c r="B626" s="44" t="s">
        <v>276</v>
      </c>
      <c r="C626" s="23">
        <f>C627+C628</f>
        <v>0</v>
      </c>
    </row>
    <row r="627" spans="1:3" ht="12.75">
      <c r="A627" s="27">
        <v>422031</v>
      </c>
      <c r="B627" s="27" t="s">
        <v>285</v>
      </c>
      <c r="C627" s="26"/>
    </row>
    <row r="628" spans="1:3" ht="12.75">
      <c r="A628" s="27">
        <v>422032</v>
      </c>
      <c r="B628" s="27" t="s">
        <v>278</v>
      </c>
      <c r="C628" s="26"/>
    </row>
    <row r="629" spans="1:3" ht="12.75">
      <c r="A629" s="45">
        <v>42204</v>
      </c>
      <c r="B629" s="44" t="s">
        <v>279</v>
      </c>
      <c r="C629" s="26"/>
    </row>
    <row r="630" spans="1:3" ht="12.75">
      <c r="A630" s="45">
        <v>42205</v>
      </c>
      <c r="B630" s="44" t="s">
        <v>280</v>
      </c>
      <c r="C630" s="26"/>
    </row>
    <row r="631" spans="1:3" ht="12.75">
      <c r="A631" s="45">
        <v>42206</v>
      </c>
      <c r="B631" s="44" t="s">
        <v>281</v>
      </c>
      <c r="C631" s="26"/>
    </row>
    <row r="632" spans="1:3" ht="12.75">
      <c r="A632" s="45">
        <v>42207</v>
      </c>
      <c r="B632" s="44" t="s">
        <v>286</v>
      </c>
      <c r="C632" s="26"/>
    </row>
    <row r="633" spans="1:3" ht="12.75">
      <c r="A633" s="45">
        <v>42208</v>
      </c>
      <c r="B633" s="44" t="s">
        <v>283</v>
      </c>
      <c r="C633" s="26"/>
    </row>
    <row r="634" spans="1:3" ht="12.75">
      <c r="A634" s="24">
        <v>424</v>
      </c>
      <c r="B634" s="25" t="s">
        <v>287</v>
      </c>
      <c r="C634" s="23">
        <f>C635+C636</f>
        <v>0</v>
      </c>
    </row>
    <row r="635" spans="1:3" ht="12.75">
      <c r="A635" s="45">
        <v>42401</v>
      </c>
      <c r="B635" s="44" t="s">
        <v>288</v>
      </c>
      <c r="C635" s="26"/>
    </row>
    <row r="636" spans="1:3" ht="12.75">
      <c r="A636" s="45">
        <v>42402</v>
      </c>
      <c r="B636" s="44" t="s">
        <v>375</v>
      </c>
      <c r="C636" s="26"/>
    </row>
    <row r="637" spans="1:3" ht="12.75">
      <c r="A637" s="24">
        <v>427</v>
      </c>
      <c r="B637" s="25" t="s">
        <v>290</v>
      </c>
      <c r="C637" s="23">
        <f>C638+C639+C640</f>
        <v>0</v>
      </c>
    </row>
    <row r="638" spans="1:3" ht="12.75">
      <c r="A638" s="45">
        <v>42701</v>
      </c>
      <c r="B638" s="44" t="s">
        <v>291</v>
      </c>
      <c r="C638" s="26"/>
    </row>
    <row r="639" spans="1:3" ht="12.75">
      <c r="A639" s="45">
        <v>42702</v>
      </c>
      <c r="B639" s="44" t="s">
        <v>293</v>
      </c>
      <c r="C639" s="26"/>
    </row>
    <row r="640" spans="1:3" ht="12.75">
      <c r="A640" s="45">
        <v>42703</v>
      </c>
      <c r="B640" s="44" t="s">
        <v>294</v>
      </c>
      <c r="C640" s="26"/>
    </row>
    <row r="641" spans="1:3" ht="12.75">
      <c r="A641" s="24">
        <v>428</v>
      </c>
      <c r="B641" s="25" t="s">
        <v>376</v>
      </c>
      <c r="C641" s="26"/>
    </row>
    <row r="642" spans="1:3" ht="12.75">
      <c r="A642" s="24">
        <v>429</v>
      </c>
      <c r="B642" s="25" t="s">
        <v>377</v>
      </c>
      <c r="C642" s="26"/>
    </row>
    <row r="643" spans="1:3" ht="12.75">
      <c r="A643" s="21">
        <v>43</v>
      </c>
      <c r="B643" s="29" t="s">
        <v>378</v>
      </c>
      <c r="C643" s="23">
        <f>C644+C645+C646+C647+C648+C649</f>
        <v>0</v>
      </c>
    </row>
    <row r="644" spans="1:3" ht="12.75">
      <c r="A644" s="24">
        <v>431</v>
      </c>
      <c r="B644" s="25" t="s">
        <v>304</v>
      </c>
      <c r="C644" s="26"/>
    </row>
    <row r="645" spans="1:3" ht="12.75">
      <c r="A645" s="24">
        <v>432</v>
      </c>
      <c r="B645" s="25" t="s">
        <v>305</v>
      </c>
      <c r="C645" s="26"/>
    </row>
    <row r="646" spans="1:3" ht="12.75">
      <c r="A646" s="24">
        <v>433</v>
      </c>
      <c r="B646" s="25" t="s">
        <v>306</v>
      </c>
      <c r="C646" s="26"/>
    </row>
    <row r="647" spans="1:3" ht="12.75">
      <c r="A647" s="24">
        <v>434</v>
      </c>
      <c r="B647" s="25" t="s">
        <v>379</v>
      </c>
      <c r="C647" s="26"/>
    </row>
    <row r="648" spans="1:3" ht="12.75">
      <c r="A648" s="24">
        <v>435</v>
      </c>
      <c r="B648" s="25" t="s">
        <v>380</v>
      </c>
      <c r="C648" s="26"/>
    </row>
    <row r="649" spans="1:3" ht="12.75">
      <c r="A649" s="24">
        <v>438</v>
      </c>
      <c r="B649" s="25" t="s">
        <v>381</v>
      </c>
      <c r="C649" s="26"/>
    </row>
    <row r="650" spans="1:3" ht="12.75">
      <c r="A650" s="21">
        <v>44</v>
      </c>
      <c r="B650" s="29" t="s">
        <v>310</v>
      </c>
      <c r="C650" s="23">
        <f>C651+C652+C653</f>
        <v>0</v>
      </c>
    </row>
    <row r="651" spans="1:3" ht="12.75">
      <c r="A651" s="24">
        <v>445</v>
      </c>
      <c r="B651" s="25" t="s">
        <v>311</v>
      </c>
      <c r="C651" s="26"/>
    </row>
    <row r="652" spans="1:3" ht="12.75">
      <c r="A652" s="24">
        <v>447</v>
      </c>
      <c r="B652" s="25" t="s">
        <v>312</v>
      </c>
      <c r="C652" s="26"/>
    </row>
    <row r="653" spans="1:3" ht="12.75">
      <c r="A653" s="24">
        <v>449</v>
      </c>
      <c r="B653" s="25" t="s">
        <v>382</v>
      </c>
      <c r="C653" s="26"/>
    </row>
    <row r="654" spans="1:3" ht="12.75">
      <c r="A654" s="21">
        <v>45</v>
      </c>
      <c r="B654" s="29" t="s">
        <v>316</v>
      </c>
      <c r="C654" s="23">
        <f>C655+C658+C661+C664+C673+C676+C679</f>
        <v>282130438.09</v>
      </c>
    </row>
    <row r="655" spans="1:3" ht="12.75">
      <c r="A655" s="24">
        <v>450</v>
      </c>
      <c r="B655" s="25" t="s">
        <v>317</v>
      </c>
      <c r="C655" s="23">
        <f>C656+C657</f>
        <v>0</v>
      </c>
    </row>
    <row r="656" spans="1:3" ht="12.75">
      <c r="A656" s="45">
        <v>45001</v>
      </c>
      <c r="B656" s="44" t="s">
        <v>318</v>
      </c>
      <c r="C656" s="26"/>
    </row>
    <row r="657" spans="1:3" ht="12.75">
      <c r="A657" s="45">
        <v>45002</v>
      </c>
      <c r="B657" s="44" t="s">
        <v>319</v>
      </c>
      <c r="C657" s="26"/>
    </row>
    <row r="658" spans="1:3" ht="12.75">
      <c r="A658" s="24">
        <v>451</v>
      </c>
      <c r="B658" s="25" t="s">
        <v>320</v>
      </c>
      <c r="C658" s="23">
        <f>C659+C660</f>
        <v>0</v>
      </c>
    </row>
    <row r="659" spans="1:3" ht="12.75">
      <c r="A659" s="45">
        <v>45101</v>
      </c>
      <c r="B659" s="44" t="s">
        <v>321</v>
      </c>
      <c r="C659" s="26"/>
    </row>
    <row r="660" spans="1:3" ht="12.75">
      <c r="A660" s="45">
        <v>45102</v>
      </c>
      <c r="B660" s="44" t="s">
        <v>322</v>
      </c>
      <c r="C660" s="26"/>
    </row>
    <row r="661" spans="1:3" ht="12.75">
      <c r="A661" s="24">
        <v>452</v>
      </c>
      <c r="B661" s="25" t="s">
        <v>323</v>
      </c>
      <c r="C661" s="23">
        <f>C662+C663</f>
        <v>187100704.7</v>
      </c>
    </row>
    <row r="662" spans="1:3" ht="12.75">
      <c r="A662" s="45">
        <v>45201</v>
      </c>
      <c r="B662" s="44" t="s">
        <v>324</v>
      </c>
      <c r="C662" s="26">
        <v>187100704.7</v>
      </c>
    </row>
    <row r="663" spans="1:3" ht="12.75">
      <c r="A663" s="45">
        <v>45202</v>
      </c>
      <c r="B663" s="44" t="s">
        <v>325</v>
      </c>
      <c r="C663" s="26"/>
    </row>
    <row r="664" spans="1:3" ht="12.75">
      <c r="A664" s="24">
        <v>453</v>
      </c>
      <c r="B664" s="25" t="s">
        <v>326</v>
      </c>
      <c r="C664" s="23">
        <f>C665+C669</f>
        <v>0</v>
      </c>
    </row>
    <row r="665" spans="1:3" ht="12.75">
      <c r="A665" s="45">
        <v>45301</v>
      </c>
      <c r="B665" s="44" t="s">
        <v>327</v>
      </c>
      <c r="C665" s="23">
        <f>C666+C667+C668</f>
        <v>0</v>
      </c>
    </row>
    <row r="666" spans="1:3" ht="12.75">
      <c r="A666" s="27">
        <v>453011</v>
      </c>
      <c r="B666" s="27" t="s">
        <v>328</v>
      </c>
      <c r="C666" s="26"/>
    </row>
    <row r="667" spans="1:3" ht="12.75">
      <c r="A667" s="27">
        <v>453012</v>
      </c>
      <c r="B667" s="27" t="s">
        <v>329</v>
      </c>
      <c r="C667" s="26"/>
    </row>
    <row r="668" spans="1:3" ht="12.75">
      <c r="A668" s="27">
        <v>453013</v>
      </c>
      <c r="B668" s="27" t="s">
        <v>330</v>
      </c>
      <c r="C668" s="26"/>
    </row>
    <row r="669" spans="1:3" ht="12.75">
      <c r="A669" s="45">
        <v>45302</v>
      </c>
      <c r="B669" s="44" t="s">
        <v>331</v>
      </c>
      <c r="C669" s="23">
        <f>C670+C671+C672</f>
        <v>0</v>
      </c>
    </row>
    <row r="670" spans="1:3" ht="12.75">
      <c r="A670" s="27">
        <v>453021</v>
      </c>
      <c r="B670" s="27" t="s">
        <v>332</v>
      </c>
      <c r="C670" s="26"/>
    </row>
    <row r="671" spans="1:3" ht="12.75">
      <c r="A671" s="27">
        <v>453022</v>
      </c>
      <c r="B671" s="27" t="s">
        <v>333</v>
      </c>
      <c r="C671" s="26"/>
    </row>
    <row r="672" spans="1:3" ht="12.75">
      <c r="A672" s="27">
        <v>453023</v>
      </c>
      <c r="B672" s="27" t="s">
        <v>334</v>
      </c>
      <c r="C672" s="26"/>
    </row>
    <row r="673" spans="1:3" ht="12.75">
      <c r="A673" s="24">
        <v>454</v>
      </c>
      <c r="B673" s="25" t="s">
        <v>335</v>
      </c>
      <c r="C673" s="23">
        <f>C674+C675</f>
        <v>0</v>
      </c>
    </row>
    <row r="674" spans="1:3" ht="12.75">
      <c r="A674" s="45">
        <v>45401</v>
      </c>
      <c r="B674" s="44" t="s">
        <v>336</v>
      </c>
      <c r="C674" s="26"/>
    </row>
    <row r="675" spans="1:3" ht="12.75">
      <c r="A675" s="45">
        <v>45402</v>
      </c>
      <c r="B675" s="44" t="s">
        <v>337</v>
      </c>
      <c r="C675" s="26"/>
    </row>
    <row r="676" spans="1:3" ht="12.75">
      <c r="A676" s="24">
        <v>455</v>
      </c>
      <c r="B676" s="25" t="s">
        <v>383</v>
      </c>
      <c r="C676" s="23">
        <f>C677+C678</f>
        <v>80529643.59</v>
      </c>
    </row>
    <row r="677" spans="1:3" ht="12.75">
      <c r="A677" s="45">
        <v>45501</v>
      </c>
      <c r="B677" s="44" t="s">
        <v>339</v>
      </c>
      <c r="C677" s="26">
        <v>80529643.59</v>
      </c>
    </row>
    <row r="678" spans="1:3" ht="12.75">
      <c r="A678" s="45">
        <v>45502</v>
      </c>
      <c r="B678" s="44" t="s">
        <v>384</v>
      </c>
      <c r="C678" s="26"/>
    </row>
    <row r="679" spans="1:3" ht="12.75">
      <c r="A679" s="24">
        <v>459</v>
      </c>
      <c r="B679" s="25" t="s">
        <v>341</v>
      </c>
      <c r="C679" s="23">
        <f>C680+C684</f>
        <v>14500089.8</v>
      </c>
    </row>
    <row r="680" spans="1:3" ht="12.75">
      <c r="A680" s="45">
        <v>45901</v>
      </c>
      <c r="B680" s="44" t="s">
        <v>342</v>
      </c>
      <c r="C680" s="23">
        <f>C681+C682+C683</f>
        <v>14500089.8</v>
      </c>
    </row>
    <row r="681" spans="1:3" ht="12.75">
      <c r="A681" s="27">
        <v>459011</v>
      </c>
      <c r="B681" s="27" t="s">
        <v>343</v>
      </c>
      <c r="C681" s="26">
        <v>297662</v>
      </c>
    </row>
    <row r="682" spans="1:3" ht="12.75">
      <c r="A682" s="27">
        <v>459012</v>
      </c>
      <c r="B682" s="27" t="s">
        <v>344</v>
      </c>
      <c r="C682" s="26"/>
    </row>
    <row r="683" spans="1:3" ht="12.75">
      <c r="A683" s="27">
        <v>459013</v>
      </c>
      <c r="B683" s="27" t="s">
        <v>345</v>
      </c>
      <c r="C683" s="26">
        <v>14202427.8</v>
      </c>
    </row>
    <row r="684" spans="1:3" ht="12.75">
      <c r="A684" s="45">
        <v>45902</v>
      </c>
      <c r="B684" s="44" t="s">
        <v>346</v>
      </c>
      <c r="C684" s="23">
        <f>C685+C686+C687</f>
        <v>0</v>
      </c>
    </row>
    <row r="685" spans="1:3" ht="12.75">
      <c r="A685" s="27">
        <v>459021</v>
      </c>
      <c r="B685" s="27" t="s">
        <v>385</v>
      </c>
      <c r="C685" s="26"/>
    </row>
    <row r="686" spans="1:3" ht="12.75">
      <c r="A686" s="27">
        <v>459022</v>
      </c>
      <c r="B686" s="27" t="s">
        <v>386</v>
      </c>
      <c r="C686" s="26"/>
    </row>
    <row r="687" spans="1:3" ht="12.75">
      <c r="A687" s="27">
        <v>459023</v>
      </c>
      <c r="B687" s="27" t="s">
        <v>387</v>
      </c>
      <c r="C687" s="26"/>
    </row>
    <row r="688" spans="1:3" ht="12.75">
      <c r="A688" s="21">
        <v>46</v>
      </c>
      <c r="B688" s="21" t="s">
        <v>388</v>
      </c>
      <c r="C688" s="23">
        <f>C689+C690+C691</f>
        <v>0</v>
      </c>
    </row>
    <row r="689" spans="1:3" ht="12.75">
      <c r="A689" s="24">
        <v>460</v>
      </c>
      <c r="B689" s="25" t="s">
        <v>389</v>
      </c>
      <c r="C689" s="26"/>
    </row>
    <row r="690" spans="1:3" ht="12.75">
      <c r="A690" s="24">
        <v>461</v>
      </c>
      <c r="B690" s="25" t="s">
        <v>390</v>
      </c>
      <c r="C690" s="26"/>
    </row>
    <row r="691" spans="1:3" ht="12.75">
      <c r="A691" s="24">
        <v>469</v>
      </c>
      <c r="B691" s="25" t="s">
        <v>391</v>
      </c>
      <c r="C691" s="26"/>
    </row>
    <row r="692" spans="1:3" ht="12.75">
      <c r="A692" s="21">
        <v>47</v>
      </c>
      <c r="B692" s="29" t="s">
        <v>358</v>
      </c>
      <c r="C692" s="23">
        <f>C693+C694</f>
        <v>190288.76</v>
      </c>
    </row>
    <row r="693" spans="1:3" ht="12.75">
      <c r="A693" s="24">
        <v>471</v>
      </c>
      <c r="B693" s="25" t="s">
        <v>359</v>
      </c>
      <c r="C693" s="26">
        <v>190288.76</v>
      </c>
    </row>
    <row r="694" spans="1:3" ht="12.75">
      <c r="A694" s="24">
        <v>472</v>
      </c>
      <c r="B694" s="25" t="s">
        <v>360</v>
      </c>
      <c r="C694" s="26"/>
    </row>
    <row r="695" spans="1:3" ht="12.75">
      <c r="A695" s="21">
        <v>48</v>
      </c>
      <c r="B695" s="29" t="s">
        <v>392</v>
      </c>
      <c r="C695" s="23">
        <f>C696+C700+C701</f>
        <v>0</v>
      </c>
    </row>
    <row r="696" spans="1:3" ht="12.75">
      <c r="A696" s="24">
        <v>480</v>
      </c>
      <c r="B696" s="25" t="s">
        <v>393</v>
      </c>
      <c r="C696" s="23">
        <f>C697+C699+C698</f>
        <v>0</v>
      </c>
    </row>
    <row r="697" spans="1:3" ht="12.75">
      <c r="A697" s="45">
        <v>48001</v>
      </c>
      <c r="B697" s="44" t="s">
        <v>364</v>
      </c>
      <c r="C697" s="26"/>
    </row>
    <row r="698" spans="1:3" ht="12.75">
      <c r="A698" s="45">
        <v>48010</v>
      </c>
      <c r="B698" s="44" t="s">
        <v>365</v>
      </c>
      <c r="C698" s="26"/>
    </row>
    <row r="699" spans="1:3" ht="12.75">
      <c r="A699" s="45">
        <v>48099</v>
      </c>
      <c r="B699" s="44" t="s">
        <v>394</v>
      </c>
      <c r="C699" s="26"/>
    </row>
    <row r="700" spans="1:3" ht="12.75">
      <c r="A700" s="24">
        <v>483</v>
      </c>
      <c r="B700" s="25" t="s">
        <v>395</v>
      </c>
      <c r="C700" s="26"/>
    </row>
    <row r="701" spans="1:3" ht="12.75">
      <c r="A701" s="24">
        <v>489</v>
      </c>
      <c r="B701" s="25" t="s">
        <v>396</v>
      </c>
      <c r="C701" s="26"/>
    </row>
    <row r="702" spans="1:3" ht="12.75">
      <c r="A702" s="21">
        <v>49</v>
      </c>
      <c r="B702" s="29" t="s">
        <v>397</v>
      </c>
      <c r="C702" s="23">
        <f>C703+C704</f>
        <v>0</v>
      </c>
    </row>
    <row r="703" spans="1:3" ht="12.75">
      <c r="A703" s="24">
        <v>494</v>
      </c>
      <c r="B703" s="25" t="s">
        <v>370</v>
      </c>
      <c r="C703" s="26"/>
    </row>
    <row r="704" spans="1:3" ht="12.75">
      <c r="A704" s="24">
        <v>499</v>
      </c>
      <c r="B704" s="25" t="s">
        <v>398</v>
      </c>
      <c r="C704" s="26"/>
    </row>
    <row r="705" spans="1:3" ht="12.75">
      <c r="A705" s="33">
        <v>5</v>
      </c>
      <c r="B705" s="33" t="s">
        <v>399</v>
      </c>
      <c r="C705" s="23">
        <f>C706+C712+C718+C725+C727+C729</f>
        <v>77873967.08000001</v>
      </c>
    </row>
    <row r="706" spans="1:3" ht="12.75">
      <c r="A706" s="34">
        <v>50</v>
      </c>
      <c r="B706" s="34" t="s">
        <v>400</v>
      </c>
      <c r="C706" s="23">
        <f>C707+C709+C710+C711+C708</f>
        <v>31265000</v>
      </c>
    </row>
    <row r="707" spans="1:3" ht="12.75">
      <c r="A707" s="24">
        <v>500</v>
      </c>
      <c r="B707" s="25" t="s">
        <v>401</v>
      </c>
      <c r="C707" s="26">
        <v>31265000</v>
      </c>
    </row>
    <row r="708" spans="1:3" ht="12.75">
      <c r="A708" s="45">
        <v>50003</v>
      </c>
      <c r="B708" s="44" t="s">
        <v>402</v>
      </c>
      <c r="C708" s="26"/>
    </row>
    <row r="709" spans="1:3" ht="12.75">
      <c r="A709" s="24">
        <v>501</v>
      </c>
      <c r="B709" s="25" t="s">
        <v>403</v>
      </c>
      <c r="C709" s="26"/>
    </row>
    <row r="710" spans="1:3" ht="12.75">
      <c r="A710" s="24">
        <v>502</v>
      </c>
      <c r="B710" s="25" t="s">
        <v>404</v>
      </c>
      <c r="C710" s="26"/>
    </row>
    <row r="711" spans="1:3" ht="12.75">
      <c r="A711" s="24">
        <v>503</v>
      </c>
      <c r="B711" s="25" t="s">
        <v>405</v>
      </c>
      <c r="C711" s="26"/>
    </row>
    <row r="712" spans="1:3" ht="12.75">
      <c r="A712" s="21">
        <v>52</v>
      </c>
      <c r="B712" s="29" t="s">
        <v>406</v>
      </c>
      <c r="C712" s="23">
        <f>C713+C714+C715+C716+C717</f>
        <v>0</v>
      </c>
    </row>
    <row r="713" spans="1:3" ht="12.75">
      <c r="A713" s="24">
        <v>520</v>
      </c>
      <c r="B713" s="25" t="s">
        <v>407</v>
      </c>
      <c r="C713" s="26"/>
    </row>
    <row r="714" spans="1:3" ht="12.75">
      <c r="A714" s="24">
        <v>521</v>
      </c>
      <c r="B714" s="25" t="s">
        <v>408</v>
      </c>
      <c r="C714" s="26"/>
    </row>
    <row r="715" spans="1:3" ht="12.75">
      <c r="A715" s="24">
        <v>524</v>
      </c>
      <c r="B715" s="25" t="s">
        <v>409</v>
      </c>
      <c r="C715" s="26"/>
    </row>
    <row r="716" spans="1:3" ht="12.75">
      <c r="A716" s="24">
        <v>525</v>
      </c>
      <c r="B716" s="25" t="s">
        <v>410</v>
      </c>
      <c r="C716" s="26"/>
    </row>
    <row r="717" spans="1:3" ht="12.75">
      <c r="A717" s="24">
        <v>529</v>
      </c>
      <c r="B717" s="25" t="s">
        <v>411</v>
      </c>
      <c r="C717" s="26"/>
    </row>
    <row r="718" spans="1:3" ht="12.75">
      <c r="A718" s="21">
        <v>54</v>
      </c>
      <c r="B718" s="29" t="s">
        <v>412</v>
      </c>
      <c r="C718" s="23">
        <f>C719+C720+C721+C722+C723+C724</f>
        <v>34235716.339999996</v>
      </c>
    </row>
    <row r="719" spans="1:3" ht="12.75">
      <c r="A719" s="24">
        <v>540</v>
      </c>
      <c r="B719" s="25" t="s">
        <v>413</v>
      </c>
      <c r="C719" s="26">
        <v>12363489.49</v>
      </c>
    </row>
    <row r="720" spans="1:3" ht="12.75">
      <c r="A720" s="24">
        <v>541</v>
      </c>
      <c r="B720" s="25" t="s">
        <v>414</v>
      </c>
      <c r="C720" s="26"/>
    </row>
    <row r="721" spans="1:3" ht="12.75">
      <c r="A721" s="24">
        <v>542</v>
      </c>
      <c r="B721" s="25" t="s">
        <v>415</v>
      </c>
      <c r="C721" s="26">
        <v>16910555.24</v>
      </c>
    </row>
    <row r="722" spans="1:3" ht="12.75">
      <c r="A722" s="24">
        <v>543</v>
      </c>
      <c r="B722" s="25" t="s">
        <v>416</v>
      </c>
      <c r="C722" s="26"/>
    </row>
    <row r="723" spans="1:3" ht="12.75">
      <c r="A723" s="24">
        <v>545</v>
      </c>
      <c r="B723" s="25" t="s">
        <v>417</v>
      </c>
      <c r="C723" s="26">
        <v>4961671.61</v>
      </c>
    </row>
    <row r="724" spans="1:3" ht="12.75">
      <c r="A724" s="24">
        <v>549</v>
      </c>
      <c r="B724" s="25" t="s">
        <v>418</v>
      </c>
      <c r="C724" s="26"/>
    </row>
    <row r="725" spans="1:3" ht="12.75">
      <c r="A725" s="21">
        <v>57</v>
      </c>
      <c r="B725" s="29" t="s">
        <v>419</v>
      </c>
      <c r="C725" s="23">
        <f>C726</f>
        <v>0</v>
      </c>
    </row>
    <row r="726" spans="1:3" ht="12.75">
      <c r="A726" s="24">
        <v>570</v>
      </c>
      <c r="B726" s="25" t="s">
        <v>419</v>
      </c>
      <c r="C726" s="26"/>
    </row>
    <row r="727" spans="1:3" ht="12.75">
      <c r="A727" s="21">
        <v>58</v>
      </c>
      <c r="B727" s="29" t="s">
        <v>420</v>
      </c>
      <c r="C727" s="23">
        <f>C728</f>
        <v>0</v>
      </c>
    </row>
    <row r="728" spans="1:3" ht="12.75">
      <c r="A728" s="24">
        <v>580</v>
      </c>
      <c r="B728" s="25" t="s">
        <v>421</v>
      </c>
      <c r="C728" s="26"/>
    </row>
    <row r="729" spans="1:3" ht="12.75">
      <c r="A729" s="21">
        <v>59</v>
      </c>
      <c r="B729" s="29" t="s">
        <v>422</v>
      </c>
      <c r="C729" s="23">
        <f>C730+C731+C732</f>
        <v>12373250.740000015</v>
      </c>
    </row>
    <row r="730" spans="1:3" ht="12.75">
      <c r="A730" s="24">
        <v>590</v>
      </c>
      <c r="B730" s="25" t="s">
        <v>422</v>
      </c>
      <c r="C730" s="26">
        <f>+'[1]GELIRTABLOSU'!$C$500</f>
        <v>12373250.740000015</v>
      </c>
    </row>
    <row r="731" spans="1:3" ht="12.75">
      <c r="A731" s="24">
        <v>591</v>
      </c>
      <c r="B731" s="25" t="s">
        <v>423</v>
      </c>
      <c r="C731" s="26"/>
    </row>
    <row r="732" spans="1:3" ht="12.75">
      <c r="A732" s="24">
        <v>592</v>
      </c>
      <c r="B732" s="25" t="s">
        <v>424</v>
      </c>
      <c r="C732" s="26"/>
    </row>
    <row r="733" spans="1:3" ht="12.75">
      <c r="A733" s="39"/>
      <c r="B733" s="40"/>
      <c r="C733" s="41"/>
    </row>
    <row r="734" spans="1:3" ht="12.75">
      <c r="A734" s="37"/>
      <c r="B734" s="38"/>
      <c r="C734" s="23"/>
    </row>
    <row r="735" spans="1:3" ht="12.75">
      <c r="A735" s="37"/>
      <c r="B735" s="46" t="s">
        <v>425</v>
      </c>
      <c r="C735" s="23">
        <f>C13+C303</f>
        <v>383418003.8</v>
      </c>
    </row>
    <row r="736" spans="1:3" ht="12.75">
      <c r="A736" s="37"/>
      <c r="B736" s="46" t="s">
        <v>426</v>
      </c>
      <c r="C736" s="23">
        <f>C486+C604+C705</f>
        <v>383418003.79999995</v>
      </c>
    </row>
    <row r="737" spans="1:3" ht="12.75">
      <c r="A737" s="37"/>
      <c r="B737" s="46" t="s">
        <v>427</v>
      </c>
      <c r="C737" s="23">
        <f>C735-C736</f>
        <v>0</v>
      </c>
    </row>
    <row r="738" spans="1:3" ht="12.75">
      <c r="A738" s="37"/>
      <c r="B738" s="42"/>
      <c r="C738" s="23"/>
    </row>
  </sheetData>
  <sheetProtection password="E32D" sheet="1" objects="1" scenarios="1"/>
  <conditionalFormatting sqref="A11:C11">
    <cfRule type="expression" priority="1" dxfId="0" stopIfTrue="1">
      <formula>$A$11="GİRİLEN VERİLER HATALI OLABİLİR, LÜTFEN KONTROL EDİNİZ!"</formula>
    </cfRule>
  </conditionalFormatting>
  <dataValidations count="14">
    <dataValidation operator="notEqual" allowBlank="1" showInputMessage="1" showErrorMessage="1" promptTitle="BU ALAN BOŞ BIRAKILAMAZ" errorTitle="HATALI GİRİŞ YAPTINIZ" error="LÜTFEN HAZİNE MÜSTEŞARLIĞI TARAFINDAN ŞİRKETİNİZ İÇİN VERİLEN KODU GİRİNİZ" sqref="B6"/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errorTitle="HATALI GİRİŞ YAPTINIZ!" error="Lütfen sıfır ya da pozitif bir değer giriniz." sqref="C301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281">
      <formula1>-1000000000</formula1>
      <formula2>10000000000</formula2>
    </dataValidation>
    <dataValidation type="decimal" allowBlank="1" showInputMessage="1" showErrorMessage="1" promptTitle="DİKKAT!" prompt="Değerlemeye göre sıfır,pozitif ya da negatif bir değer giriniz." sqref="C38 C41 C44 C47 C50 C53 C56 C59 C63 C66 C69 C72 C75 C78 C82 C85 C88 C91 C94 C97 C100 C103 C120:C121 C128:C130 C137:C139 C146:C148 C155:C157 C163:C164 C171:C173 C176 C183:C185">
      <formula1>-1000000000</formula1>
      <formula2>1000000000</formula2>
    </dataValidation>
    <dataValidation operator="lessThanOrEqual" allowBlank="1" promptTitle="DİKKAT!" prompt="Sıfır ya da negatif bir değer giriniz." errorTitle="HATALI GİRİŞ YAPTINIZ!" error="Lütfen sıfır ya da negatif bir sayı giriniz." sqref="C216 C321 C325 C328"/>
    <dataValidation operator="lessThanOrEqual" allowBlank="1" promptTitle="DİKKAT!" prompt="Sıfır ya da negatif bir değer giriniz." sqref="C213"/>
    <dataValidation operator="lessThanOrEqual" allowBlank="1" showInputMessage="1" showErrorMessage="1" sqref="C209"/>
    <dataValidation operator="greaterThanOrEqual" allowBlank="1" showInputMessage="1" showErrorMessage="1" sqref="C683"/>
    <dataValidation type="decimal" allowBlank="1" showInputMessage="1" showErrorMessage="1" errorTitle="HATALI GİRİŞ YAPTINIZ!" error="Lütfen sıfır ya da pozitif bir değer giriniz." sqref="C723">
      <formula1>-99999999999999900</formula1>
      <formula2>9999999999999990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709 C711 C728 C608 C32 C110:C113 C188:C191 C195 C199 C201 C203 C205 C207 C210:C211 C214:C215 C217:C221 C226 C228 C230 C232 C234 C237:C241 C246 C261:C264 C272 C274 C277 C283 C285 C302 C307 C311 C313 C315 C317 C319 C322:C323 C326:C327 C329:C333 C338 C340 C342 C344 C346 C349:C353 C358 C373:C376 C384 C386 C392 C394 C398 C400 C402 C408:C413 C420:C422 C439:C441 C443:C449 C451:C455 C464:C468 C484:C485 C490 C494 C499 C503 C505 C507 C512 C514 C516 C550 C553 C556 C563:C565 C568 C571 C578:C580 C587 C532 C546 C685:C687 C678 C675 C670:C672 C663 C660 C657 C653 C642 C633 C631 C629 C624 C622 C620 C616 C611 C73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724 C703:C704 C707:C708 C710 C713:C717 C726 C681:C682 C719:C722 C697:C701 C33 C37 C40 C43 C46 C49 C52 C55 C58 C62 C65 C68 C71 C74 C102 C81 C84 C87 C90 C93 C96 C99 C77 C105:C108 C117:C118 C124:C126 C133:C135 C142:C144 C151:C153 C160:C161 C167:C169 C175 C179:C181 C194 C197:C198 C200 C202 C204 C206 C224:C225 C227 C229 C231 C233 C243:C245 C249:C254 C256:C259 C266:C271 C273 C276 C278 C280 C282 C284 C339 C306 C309:C310 C312 C314 C316 C318 C186 C341 C343 C345 C355:C357 C361:C366 C368:C371 C378:C383 C385 C388:C391 C393 C396:C397 C399 C401 C404:C406 C416:C418 C424:C430 C432:C436 C456 C458:C462 C288:C293 C478:C483 C488:C489 C491:C493 C495 C498 C501:C502 C504 C506 C510:C51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513 C515 C518:C519 C15:C31 C534:C539 C541 C543:C545 C549 C552 C555 C559:C561 C567 C570 C574:C576 C582:C586 C588 C590:C592 C472:C476 C295:C300 C336:C337 C469 C595:C599 C693:C694 C689:C691 C677 C674 C666:C668 C662 C659 C656 C651:C652 C644:C649 C638:C641 C635:C636 C632 C630 C627:C628 C623 C621 C618:C619 C615 C612 C609:C610 C606:C607 C601:C603 C730 C732 C521:C527 C529:C531">
      <formula1>0</formula1>
    </dataValidation>
  </dataValidations>
  <printOptions/>
  <pageMargins left="0.75" right="0.75" top="0.69" bottom="0.69" header="0.5" footer="0.5"/>
  <pageSetup fitToHeight="9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2009-10-13T08:40:21Z</cp:lastPrinted>
  <dcterms:created xsi:type="dcterms:W3CDTF">1996-10-14T23:33:28Z</dcterms:created>
  <dcterms:modified xsi:type="dcterms:W3CDTF">2010-08-13T15:11:48Z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